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0" yWindow="540" windowWidth="18780" windowHeight="11325" activeTab="0"/>
  </bookViews>
  <sheets>
    <sheet name="Start" sheetId="1" r:id="rId1"/>
    <sheet name="1. Runde" sheetId="2" r:id="rId2"/>
    <sheet name="2. Runde" sheetId="3" r:id="rId3"/>
    <sheet name="3. Runde" sheetId="4" r:id="rId4"/>
  </sheets>
  <definedNames>
    <definedName name="_xlnm.Print_Area" localSheetId="1">'1. Runde'!$A$1:$K$72</definedName>
    <definedName name="_xlnm.Print_Area" localSheetId="2">'2. Runde'!$A$1:$K$72</definedName>
    <definedName name="_xlnm.Print_Area" localSheetId="3">'3. Runde'!$A$1:$K$72</definedName>
    <definedName name="_xlnm.Print_Area" localSheetId="0">'Start'!$A$1:$O$43</definedName>
  </definedNames>
  <calcPr fullCalcOnLoad="1"/>
</workbook>
</file>

<file path=xl/sharedStrings.xml><?xml version="1.0" encoding="utf-8"?>
<sst xmlns="http://schemas.openxmlformats.org/spreadsheetml/2006/main" count="401" uniqueCount="55">
  <si>
    <t>-</t>
  </si>
  <si>
    <t>Kontrolle</t>
  </si>
  <si>
    <t>Runde:</t>
  </si>
  <si>
    <t>Total</t>
  </si>
  <si>
    <t>Elite</t>
  </si>
  <si>
    <t>E-Mail:</t>
  </si>
  <si>
    <t>Nein:</t>
  </si>
  <si>
    <t>1. Karton Nr.</t>
  </si>
  <si>
    <t>Schweizer Gruppenmeisterschaft</t>
  </si>
  <si>
    <t>Championnat suisse de groupes</t>
  </si>
  <si>
    <t>Gewehr 10m / carabine 10m</t>
  </si>
  <si>
    <t>Name + Vorname / Nom et prénom</t>
  </si>
  <si>
    <t>Lizenz-Nr.   Licence no:</t>
  </si>
  <si>
    <t>Auswechselschütze tireurs remplaçants</t>
  </si>
  <si>
    <t>Gruppe Nr. / groupe no:</t>
  </si>
  <si>
    <t>Elektronische Scheiben/                     Cibles électronique:</t>
  </si>
  <si>
    <t>Verein/Société:</t>
  </si>
  <si>
    <t>Vereinsnummer</t>
  </si>
  <si>
    <t>Ja</t>
  </si>
  <si>
    <t>Gruppenchef/chef du group:</t>
  </si>
  <si>
    <t>Name/Nome:</t>
  </si>
  <si>
    <t>Adresse/adresse:</t>
  </si>
  <si>
    <t>PLZ+Ort/lieau</t>
  </si>
  <si>
    <t>1. Carton-no:</t>
  </si>
  <si>
    <t>Tel./tél:</t>
  </si>
  <si>
    <t>Erläuterungen / remarques: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</si>
  <si>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</si>
  <si>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</si>
  <si>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t>Die erste Nummer der ausgeteilten Kartons ist im entsprechenden Feld einzutragen.</t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</si>
  <si>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</si>
  <si>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</si>
  <si>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Le numéro du 1er des cartons distribués doit figurer dans la casse prévue à cet effet</t>
  </si>
  <si>
    <t xml:space="preserve"> </t>
  </si>
  <si>
    <t>Name + Vorname                       Nom et prénom</t>
  </si>
  <si>
    <t>JG Année</t>
  </si>
  <si>
    <t>Elektronisch:</t>
  </si>
  <si>
    <t>cibles électronique:</t>
  </si>
  <si>
    <t>Runde: Tour:</t>
  </si>
  <si>
    <t>Verein: Sociéte:</t>
  </si>
  <si>
    <t>Funktionär: Responsable:</t>
  </si>
  <si>
    <t>Vereinsnummer: Société No:</t>
  </si>
  <si>
    <t>Strasse, PLZ, Ort: rue, NPA, lieu:</t>
  </si>
  <si>
    <t>Name, Nom:</t>
  </si>
  <si>
    <t>Jg: Année</t>
  </si>
  <si>
    <t>Lizenz Nr./Licence no:</t>
  </si>
  <si>
    <t>Gruppe:Groupe:</t>
  </si>
  <si>
    <t>Tel. / Tél:</t>
  </si>
  <si>
    <t>Resultat  Résultat</t>
  </si>
  <si>
    <t>Contrôle</t>
  </si>
  <si>
    <t>Elite Elite</t>
  </si>
  <si>
    <t>Gruppenmeisterschaft SSV Gewehr 10m
Championnant de groupes SSV carabine 10m</t>
  </si>
  <si>
    <t>Die aufgeführten Schützen sind lizenzierte Mitglieder unseres Vereins. Sie haben Vorschrifts- gemäss geschossen.  Les tireurs inscripts sont membres licenciés de notre société. Ils ont tiré confoormément aux prescriptions.</t>
  </si>
  <si>
    <t>Der Kontrolleur / Le Contrôleur:</t>
  </si>
  <si>
    <t>Les cibles / feuilles de stand doivent être utilisées dans l'ordre de leur numérotation.</t>
  </si>
  <si>
    <t>Die Scheiben müssen der Reihe nach verbraucht werden.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</si>
</sst>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[$-807]dddd\,\ d\.\ mmmm\ yyyy"/>
    <numFmt numFmtId="171" formatCode="yyyy"/>
    <numFmt numFmtId="172" formatCode="_ [$€-2]\ * #,##0.00_ ;_ [$€-2]\ * \-#,##0.00_ ;_ [$€-2]\ * &quot;-&quot;??_ "/>
    <numFmt numFmtId="173" formatCode="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sz val="7"/>
      <name val="Arial"/>
      <family val="2"/>
    </font>
    <font>
      <b/>
      <i/>
      <sz val="9"/>
      <color indexed="10"/>
      <name val="Arial"/>
      <family val="2"/>
    </font>
    <font>
      <i/>
      <sz val="12"/>
      <name val="Monotype Corsiva"/>
      <family val="4"/>
    </font>
    <font>
      <i/>
      <sz val="12"/>
      <color indexed="8"/>
      <name val="Arial"/>
      <family val="2"/>
    </font>
    <font>
      <i/>
      <sz val="7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170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71" fontId="1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1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 indent="1"/>
      <protection/>
    </xf>
    <xf numFmtId="0" fontId="0" fillId="0" borderId="0" xfId="0" applyFill="1" applyBorder="1" applyAlignment="1" applyProtection="1">
      <alignment horizontal="right" indent="1"/>
      <protection/>
    </xf>
    <xf numFmtId="171" fontId="12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32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32" borderId="14" xfId="0" applyFont="1" applyFill="1" applyBorder="1" applyAlignment="1" applyProtection="1">
      <alignment horizontal="left"/>
      <protection locked="0"/>
    </xf>
    <xf numFmtId="0" fontId="24" fillId="0" borderId="23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left"/>
      <protection locked="0"/>
    </xf>
    <xf numFmtId="0" fontId="0" fillId="32" borderId="25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171" fontId="18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12" fillId="0" borderId="0" xfId="0" applyNumberFormat="1" applyFont="1" applyFill="1" applyAlignment="1" applyProtection="1">
      <alignment horizontal="center" vertical="center"/>
      <protection/>
    </xf>
    <xf numFmtId="0" fontId="0" fillId="32" borderId="26" xfId="0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9" fillId="32" borderId="14" xfId="48" applyFill="1" applyBorder="1" applyAlignment="1" applyProtection="1">
      <alignment horizontal="left"/>
      <protection locked="0"/>
    </xf>
    <xf numFmtId="0" fontId="9" fillId="32" borderId="25" xfId="48" applyFill="1" applyBorder="1" applyAlignment="1" applyProtection="1">
      <alignment horizontal="left"/>
      <protection locked="0"/>
    </xf>
    <xf numFmtId="0" fontId="9" fillId="32" borderId="11" xfId="48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left" wrapText="1" indent="1"/>
      <protection/>
    </xf>
    <xf numFmtId="0" fontId="5" fillId="0" borderId="27" xfId="0" applyFont="1" applyBorder="1" applyAlignment="1" applyProtection="1">
      <alignment horizontal="left" wrapText="1" inden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173" fontId="5" fillId="0" borderId="13" xfId="0" applyNumberFormat="1" applyFont="1" applyBorder="1" applyAlignment="1" applyProtection="1">
      <alignment horizontal="center" vertical="center"/>
      <protection/>
    </xf>
    <xf numFmtId="173" fontId="5" fillId="0" borderId="34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 indent="1"/>
      <protection/>
    </xf>
    <xf numFmtId="0" fontId="0" fillId="0" borderId="34" xfId="0" applyFont="1" applyBorder="1" applyAlignment="1" applyProtection="1">
      <alignment horizontal="left" vertical="center" wrapText="1" indent="1"/>
      <protection/>
    </xf>
    <xf numFmtId="0" fontId="8" fillId="0" borderId="15" xfId="0" applyFont="1" applyBorder="1" applyAlignment="1" applyProtection="1">
      <alignment horizontal="left" vertical="top" wrapText="1" indent="7"/>
      <protection/>
    </xf>
    <xf numFmtId="0" fontId="0" fillId="0" borderId="15" xfId="0" applyBorder="1" applyAlignment="1" applyProtection="1">
      <alignment horizontal="left" vertical="top" indent="7"/>
      <protection/>
    </xf>
    <xf numFmtId="0" fontId="21" fillId="0" borderId="15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7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1</xdr:col>
      <xdr:colOff>533400</xdr:colOff>
      <xdr:row>4</xdr:row>
      <xdr:rowOff>85725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</xdr:rowOff>
    </xdr:from>
    <xdr:to>
      <xdr:col>9</xdr:col>
      <xdr:colOff>361950</xdr:colOff>
      <xdr:row>1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57225" y="9525"/>
          <a:ext cx="4667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Gruppenmeisterschaft SSV Gewehr 10m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Championnant de groupes SSV carabine 10m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Originalblatt für den SSV / Original pour la SSV</a:t>
          </a:r>
        </a:p>
      </xdr:txBody>
    </xdr:sp>
    <xdr:clientData/>
  </xdr:twoCellAnchor>
  <xdr:twoCellAnchor>
    <xdr:from>
      <xdr:col>1</xdr:col>
      <xdr:colOff>285750</xdr:colOff>
      <xdr:row>24</xdr:row>
      <xdr:rowOff>571500</xdr:rowOff>
    </xdr:from>
    <xdr:to>
      <xdr:col>8</xdr:col>
      <xdr:colOff>714375</xdr:colOff>
      <xdr:row>24</xdr:row>
      <xdr:rowOff>704850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790575" y="5972175"/>
          <a:ext cx="4105275" cy="133350"/>
        </a:xfrm>
        <a:prstGeom prst="rect">
          <a:avLst/>
        </a:prstGeom>
        <a:solidFill>
          <a:srgbClr val="FFFF8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KSV/UV   /   exemplaire pour la SCT/SF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47</xdr:row>
      <xdr:rowOff>571500</xdr:rowOff>
    </xdr:from>
    <xdr:to>
      <xdr:col>8</xdr:col>
      <xdr:colOff>714375</xdr:colOff>
      <xdr:row>47</xdr:row>
      <xdr:rowOff>704850</xdr:rowOff>
    </xdr:to>
    <xdr:sp>
      <xdr:nvSpPr>
        <xdr:cNvPr id="3" name="Textfeld 7"/>
        <xdr:cNvSpPr txBox="1">
          <a:spLocks noChangeArrowheads="1"/>
        </xdr:cNvSpPr>
      </xdr:nvSpPr>
      <xdr:spPr>
        <a:xfrm>
          <a:off x="790575" y="11239500"/>
          <a:ext cx="4105275" cy="1333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Verein   /   exemplaire pour la Société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104775</xdr:colOff>
      <xdr:row>0</xdr:row>
      <xdr:rowOff>685800</xdr:rowOff>
    </xdr:to>
    <xdr:pic>
      <xdr:nvPicPr>
        <xdr:cNvPr id="4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57150</xdr:rowOff>
    </xdr:from>
    <xdr:to>
      <xdr:col>1</xdr:col>
      <xdr:colOff>104775</xdr:colOff>
      <xdr:row>24</xdr:row>
      <xdr:rowOff>676275</xdr:rowOff>
    </xdr:to>
    <xdr:pic>
      <xdr:nvPicPr>
        <xdr:cNvPr id="5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76200</xdr:rowOff>
    </xdr:from>
    <xdr:to>
      <xdr:col>1</xdr:col>
      <xdr:colOff>104775</xdr:colOff>
      <xdr:row>47</xdr:row>
      <xdr:rowOff>695325</xdr:rowOff>
    </xdr:to>
    <xdr:pic>
      <xdr:nvPicPr>
        <xdr:cNvPr id="6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</xdr:rowOff>
    </xdr:from>
    <xdr:to>
      <xdr:col>9</xdr:col>
      <xdr:colOff>361950</xdr:colOff>
      <xdr:row>1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57225" y="9525"/>
          <a:ext cx="4667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Gruppenmeisterschaft SSV Gewehr 10m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Championnant de groupes SSV carabine 10m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Originalblatt für den SSV / Original pour la SSV</a:t>
          </a:r>
        </a:p>
      </xdr:txBody>
    </xdr:sp>
    <xdr:clientData/>
  </xdr:twoCellAnchor>
  <xdr:twoCellAnchor>
    <xdr:from>
      <xdr:col>1</xdr:col>
      <xdr:colOff>285750</xdr:colOff>
      <xdr:row>24</xdr:row>
      <xdr:rowOff>571500</xdr:rowOff>
    </xdr:from>
    <xdr:to>
      <xdr:col>8</xdr:col>
      <xdr:colOff>714375</xdr:colOff>
      <xdr:row>24</xdr:row>
      <xdr:rowOff>704850</xdr:rowOff>
    </xdr:to>
    <xdr:sp>
      <xdr:nvSpPr>
        <xdr:cNvPr id="2" name="Textfeld 5"/>
        <xdr:cNvSpPr txBox="1">
          <a:spLocks noChangeArrowheads="1"/>
        </xdr:cNvSpPr>
      </xdr:nvSpPr>
      <xdr:spPr>
        <a:xfrm>
          <a:off x="790575" y="5972175"/>
          <a:ext cx="4105275" cy="133350"/>
        </a:xfrm>
        <a:prstGeom prst="rect">
          <a:avLst/>
        </a:prstGeom>
        <a:solidFill>
          <a:srgbClr val="FFFF8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KSV/UV   /   exemplaire pour la SCT/SF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47</xdr:row>
      <xdr:rowOff>571500</xdr:rowOff>
    </xdr:from>
    <xdr:to>
      <xdr:col>8</xdr:col>
      <xdr:colOff>714375</xdr:colOff>
      <xdr:row>47</xdr:row>
      <xdr:rowOff>704850</xdr:rowOff>
    </xdr:to>
    <xdr:sp>
      <xdr:nvSpPr>
        <xdr:cNvPr id="3" name="Textfeld 7"/>
        <xdr:cNvSpPr txBox="1">
          <a:spLocks noChangeArrowheads="1"/>
        </xdr:cNvSpPr>
      </xdr:nvSpPr>
      <xdr:spPr>
        <a:xfrm>
          <a:off x="790575" y="11239500"/>
          <a:ext cx="4105275" cy="1333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Verein   /   exemplaire pour la Société</a:t>
          </a:r>
        </a:p>
      </xdr:txBody>
    </xdr:sp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4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104775</xdr:colOff>
      <xdr:row>24</xdr:row>
      <xdr:rowOff>666750</xdr:rowOff>
    </xdr:to>
    <xdr:pic>
      <xdr:nvPicPr>
        <xdr:cNvPr id="5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830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104775</xdr:colOff>
      <xdr:row>0</xdr:row>
      <xdr:rowOff>657225</xdr:rowOff>
    </xdr:to>
    <xdr:pic>
      <xdr:nvPicPr>
        <xdr:cNvPr id="6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</xdr:rowOff>
    </xdr:from>
    <xdr:to>
      <xdr:col>9</xdr:col>
      <xdr:colOff>361950</xdr:colOff>
      <xdr:row>1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57225" y="9525"/>
          <a:ext cx="4667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Gruppenmeisterschaft SSV Gewehr 10m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Championnant de groupes SSV carabine 10m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Originalblatt für den SSV / Original pour la SSV</a:t>
          </a:r>
        </a:p>
      </xdr:txBody>
    </xdr:sp>
    <xdr:clientData/>
  </xdr:twoCellAnchor>
  <xdr:twoCellAnchor>
    <xdr:from>
      <xdr:col>1</xdr:col>
      <xdr:colOff>285750</xdr:colOff>
      <xdr:row>24</xdr:row>
      <xdr:rowOff>571500</xdr:rowOff>
    </xdr:from>
    <xdr:to>
      <xdr:col>8</xdr:col>
      <xdr:colOff>714375</xdr:colOff>
      <xdr:row>24</xdr:row>
      <xdr:rowOff>704850</xdr:rowOff>
    </xdr:to>
    <xdr:sp>
      <xdr:nvSpPr>
        <xdr:cNvPr id="2" name="Textfeld 5"/>
        <xdr:cNvSpPr txBox="1">
          <a:spLocks noChangeArrowheads="1"/>
        </xdr:cNvSpPr>
      </xdr:nvSpPr>
      <xdr:spPr>
        <a:xfrm>
          <a:off x="790575" y="5972175"/>
          <a:ext cx="4105275" cy="133350"/>
        </a:xfrm>
        <a:prstGeom prst="rect">
          <a:avLst/>
        </a:prstGeom>
        <a:solidFill>
          <a:srgbClr val="FFFF8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KSV/UV   /   exemplaire pour la SCT/SF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47</xdr:row>
      <xdr:rowOff>571500</xdr:rowOff>
    </xdr:from>
    <xdr:to>
      <xdr:col>8</xdr:col>
      <xdr:colOff>714375</xdr:colOff>
      <xdr:row>47</xdr:row>
      <xdr:rowOff>704850</xdr:rowOff>
    </xdr:to>
    <xdr:sp>
      <xdr:nvSpPr>
        <xdr:cNvPr id="3" name="Textfeld 7"/>
        <xdr:cNvSpPr txBox="1">
          <a:spLocks noChangeArrowheads="1"/>
        </xdr:cNvSpPr>
      </xdr:nvSpPr>
      <xdr:spPr>
        <a:xfrm>
          <a:off x="790575" y="11239500"/>
          <a:ext cx="4105275" cy="1333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 für den Verein   /   exemplaire pour la Société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104775</xdr:colOff>
      <xdr:row>0</xdr:row>
      <xdr:rowOff>666750</xdr:rowOff>
    </xdr:to>
    <xdr:pic>
      <xdr:nvPicPr>
        <xdr:cNvPr id="4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57150</xdr:rowOff>
    </xdr:from>
    <xdr:to>
      <xdr:col>1</xdr:col>
      <xdr:colOff>104775</xdr:colOff>
      <xdr:row>24</xdr:row>
      <xdr:rowOff>676275</xdr:rowOff>
    </xdr:to>
    <xdr:pic>
      <xdr:nvPicPr>
        <xdr:cNvPr id="5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6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indexed="15"/>
  </sheetPr>
  <dimension ref="A2:Q43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6.421875" style="12" customWidth="1"/>
    <col min="2" max="2" width="9.421875" style="12" customWidth="1"/>
    <col min="3" max="3" width="9.8515625" style="12" customWidth="1"/>
    <col min="4" max="4" width="7.28125" style="12" customWidth="1"/>
    <col min="5" max="5" width="11.7109375" style="12" customWidth="1"/>
    <col min="6" max="6" width="11.57421875" style="12" customWidth="1"/>
    <col min="7" max="7" width="18.7109375" style="12" customWidth="1"/>
    <col min="8" max="8" width="7.28125" style="12" customWidth="1"/>
    <col min="9" max="9" width="11.7109375" style="12" customWidth="1"/>
    <col min="10" max="10" width="13.00390625" style="13" customWidth="1"/>
    <col min="11" max="11" width="6.7109375" style="12" customWidth="1"/>
    <col min="12" max="12" width="18.7109375" style="12" customWidth="1"/>
    <col min="13" max="13" width="7.421875" style="12" customWidth="1"/>
    <col min="14" max="14" width="12.7109375" style="12" customWidth="1"/>
    <col min="15" max="15" width="13.00390625" style="13" customWidth="1"/>
    <col min="16" max="16384" width="11.421875" style="12" customWidth="1"/>
  </cols>
  <sheetData>
    <row r="1" ht="7.5" customHeight="1"/>
    <row r="2" spans="3:13" ht="23.25">
      <c r="C2" s="19" t="s">
        <v>8</v>
      </c>
      <c r="D2" s="19"/>
      <c r="E2" s="19"/>
      <c r="F2" s="20"/>
      <c r="G2" s="20"/>
      <c r="H2" s="19"/>
      <c r="J2" s="87"/>
      <c r="L2" s="87"/>
      <c r="M2" s="21"/>
    </row>
    <row r="3" spans="3:13" ht="23.25">
      <c r="C3" s="19" t="s">
        <v>9</v>
      </c>
      <c r="D3" s="19"/>
      <c r="E3" s="19"/>
      <c r="F3" s="20"/>
      <c r="G3" s="20"/>
      <c r="H3" s="82" t="s">
        <v>4</v>
      </c>
      <c r="I3" s="82"/>
      <c r="J3" s="87"/>
      <c r="L3" s="87"/>
      <c r="M3" s="21"/>
    </row>
    <row r="4" spans="3:13" ht="23.25">
      <c r="C4" s="19" t="s">
        <v>10</v>
      </c>
      <c r="D4" s="19"/>
      <c r="E4" s="19"/>
      <c r="F4" s="20"/>
      <c r="G4" s="20"/>
      <c r="H4" s="19"/>
      <c r="I4" s="40"/>
      <c r="J4" s="87"/>
      <c r="L4" s="87"/>
      <c r="M4" s="21"/>
    </row>
    <row r="5" spans="3:13" ht="23.25">
      <c r="C5" s="19"/>
      <c r="D5" s="19"/>
      <c r="E5" s="19"/>
      <c r="F5" s="20"/>
      <c r="G5" s="20"/>
      <c r="H5" s="19"/>
      <c r="I5" s="40"/>
      <c r="L5" s="21"/>
      <c r="M5" s="21"/>
    </row>
    <row r="12" spans="1:15" ht="27" customHeight="1">
      <c r="A12" s="34"/>
      <c r="B12" s="86" t="s">
        <v>33</v>
      </c>
      <c r="C12" s="86"/>
      <c r="D12" s="35" t="s">
        <v>34</v>
      </c>
      <c r="E12" s="22" t="s">
        <v>12</v>
      </c>
      <c r="F12" s="23"/>
      <c r="G12" s="22" t="s">
        <v>11</v>
      </c>
      <c r="H12" s="35" t="s">
        <v>34</v>
      </c>
      <c r="I12" s="22" t="s">
        <v>12</v>
      </c>
      <c r="J12" s="41" t="s">
        <v>13</v>
      </c>
      <c r="L12" s="22" t="s">
        <v>11</v>
      </c>
      <c r="M12" s="35" t="s">
        <v>34</v>
      </c>
      <c r="N12" s="22" t="s">
        <v>12</v>
      </c>
      <c r="O12" s="41" t="s">
        <v>13</v>
      </c>
    </row>
    <row r="13" spans="1:15" ht="11.25" customHeight="1">
      <c r="A13" s="24"/>
      <c r="B13" s="24"/>
      <c r="C13" s="25"/>
      <c r="D13" s="36"/>
      <c r="E13" s="25"/>
      <c r="F13" s="23"/>
      <c r="G13" s="25"/>
      <c r="H13" s="36"/>
      <c r="I13" s="25"/>
      <c r="J13" s="48">
        <f>COUNTIF(J14:J17,"x")</f>
        <v>0</v>
      </c>
      <c r="L13" s="25"/>
      <c r="M13" s="36"/>
      <c r="N13" s="25"/>
      <c r="O13" s="48">
        <f>COUNTIF(O14:O17,"x")</f>
        <v>0</v>
      </c>
    </row>
    <row r="14" spans="1:15" ht="12.75">
      <c r="A14" s="13">
        <v>1</v>
      </c>
      <c r="B14" s="75"/>
      <c r="C14" s="51"/>
      <c r="D14" s="17"/>
      <c r="E14" s="15"/>
      <c r="F14" s="38">
        <v>1</v>
      </c>
      <c r="G14" s="75"/>
      <c r="H14" s="17"/>
      <c r="I14" s="15"/>
      <c r="J14" s="17"/>
      <c r="K14" s="38">
        <v>1</v>
      </c>
      <c r="L14" s="75"/>
      <c r="M14" s="17"/>
      <c r="N14" s="15"/>
      <c r="O14" s="17"/>
    </row>
    <row r="15" spans="1:15" ht="12.75">
      <c r="A15" s="13">
        <v>2</v>
      </c>
      <c r="B15" s="37"/>
      <c r="C15" s="51"/>
      <c r="D15" s="17"/>
      <c r="E15" s="15"/>
      <c r="F15" s="38">
        <v>2</v>
      </c>
      <c r="G15" s="75"/>
      <c r="H15" s="17"/>
      <c r="I15" s="15"/>
      <c r="J15" s="17"/>
      <c r="K15" s="42">
        <v>2</v>
      </c>
      <c r="L15" s="75"/>
      <c r="M15" s="17"/>
      <c r="N15" s="15"/>
      <c r="O15" s="17"/>
    </row>
    <row r="16" spans="1:15" ht="12.75">
      <c r="A16" s="13">
        <v>3</v>
      </c>
      <c r="B16" s="75"/>
      <c r="C16" s="51"/>
      <c r="D16" s="17"/>
      <c r="E16" s="15"/>
      <c r="F16" s="38">
        <v>3</v>
      </c>
      <c r="G16" s="75"/>
      <c r="H16" s="17"/>
      <c r="I16" s="15"/>
      <c r="J16" s="17"/>
      <c r="K16" s="38">
        <v>3</v>
      </c>
      <c r="L16" s="75"/>
      <c r="M16" s="17"/>
      <c r="N16" s="15"/>
      <c r="O16" s="17"/>
    </row>
    <row r="17" spans="1:15" ht="12.75">
      <c r="A17" s="13">
        <v>4</v>
      </c>
      <c r="B17" s="75"/>
      <c r="C17" s="51"/>
      <c r="D17" s="17"/>
      <c r="E17" s="15"/>
      <c r="F17" s="39">
        <v>4</v>
      </c>
      <c r="G17" s="75"/>
      <c r="H17" s="17"/>
      <c r="I17" s="15"/>
      <c r="J17" s="15"/>
      <c r="K17" s="38">
        <v>4</v>
      </c>
      <c r="L17" s="75"/>
      <c r="M17" s="17"/>
      <c r="N17" s="15"/>
      <c r="O17" s="17"/>
    </row>
    <row r="18" spans="1:16" ht="7.5" customHeight="1">
      <c r="A18" s="13"/>
      <c r="B18" s="52"/>
      <c r="C18" s="52"/>
      <c r="D18" s="53"/>
      <c r="E18" s="29"/>
      <c r="F18" s="39"/>
      <c r="G18" s="52"/>
      <c r="H18" s="53"/>
      <c r="I18" s="29"/>
      <c r="J18" s="29"/>
      <c r="K18" s="42"/>
      <c r="L18" s="26"/>
      <c r="M18" s="26"/>
      <c r="N18" s="29"/>
      <c r="O18" s="29"/>
      <c r="P18" s="27"/>
    </row>
    <row r="19" spans="1:16" ht="12.75" customHeight="1">
      <c r="A19" s="83"/>
      <c r="B19" s="83"/>
      <c r="C19" s="83"/>
      <c r="D19" s="83"/>
      <c r="E19" s="83"/>
      <c r="F19" s="84" t="str">
        <f>IF(J13&gt;1,"Achtung Es darf nur 1 Schützen pro Runde ausgewechselt werden!                                                   Attention, C'est permis de changer seulement 1 tireur!"," ")</f>
        <v> </v>
      </c>
      <c r="G19" s="84"/>
      <c r="H19" s="84"/>
      <c r="I19" s="84"/>
      <c r="J19" s="84"/>
      <c r="K19" s="102" t="str">
        <f>IF(O13&gt;1,"Achtung Es darf nur 1 Schützen pro Runde ausgewechselt werden!                                                   Attention, C'est permis de changer seulement 1 tireur!"," ")</f>
        <v> </v>
      </c>
      <c r="L19" s="102"/>
      <c r="M19" s="102"/>
      <c r="N19" s="102"/>
      <c r="O19" s="102"/>
      <c r="P19" s="43"/>
    </row>
    <row r="20" spans="1:16" ht="12.75">
      <c r="A20" s="83"/>
      <c r="B20" s="83"/>
      <c r="C20" s="83"/>
      <c r="D20" s="83"/>
      <c r="E20" s="83"/>
      <c r="F20" s="84"/>
      <c r="G20" s="84"/>
      <c r="H20" s="84"/>
      <c r="I20" s="84"/>
      <c r="J20" s="84"/>
      <c r="K20" s="102"/>
      <c r="L20" s="102"/>
      <c r="M20" s="102"/>
      <c r="N20" s="102"/>
      <c r="O20" s="102"/>
      <c r="P20" s="43"/>
    </row>
    <row r="21" spans="1:16" ht="12.75">
      <c r="A21" s="45"/>
      <c r="B21" s="45"/>
      <c r="C21" s="45"/>
      <c r="D21" s="45"/>
      <c r="E21" s="45"/>
      <c r="F21" s="46"/>
      <c r="G21" s="46"/>
      <c r="H21" s="46"/>
      <c r="I21" s="46"/>
      <c r="J21" s="46"/>
      <c r="K21" s="44"/>
      <c r="L21" s="44"/>
      <c r="M21" s="44"/>
      <c r="N21" s="44"/>
      <c r="O21" s="44"/>
      <c r="P21" s="44"/>
    </row>
    <row r="22" spans="3:14" ht="12.75" customHeight="1">
      <c r="C22" s="16"/>
      <c r="F22" s="16" t="s">
        <v>14</v>
      </c>
      <c r="G22" s="47"/>
      <c r="I22" s="85" t="s">
        <v>15</v>
      </c>
      <c r="J22" s="85"/>
      <c r="K22" s="49"/>
      <c r="L22" s="99"/>
      <c r="M22" s="99"/>
      <c r="N22" s="99"/>
    </row>
    <row r="23" spans="1:14" ht="12.75">
      <c r="A23" s="12" t="s">
        <v>16</v>
      </c>
      <c r="C23" s="79"/>
      <c r="D23" s="80"/>
      <c r="E23" s="81"/>
      <c r="F23" s="88"/>
      <c r="G23" s="100"/>
      <c r="H23" s="54"/>
      <c r="I23" s="85"/>
      <c r="J23" s="85"/>
      <c r="K23" s="49"/>
      <c r="L23" s="99"/>
      <c r="M23" s="99"/>
      <c r="N23" s="99"/>
    </row>
    <row r="24" spans="1:14" ht="12.75">
      <c r="A24" s="12" t="s">
        <v>17</v>
      </c>
      <c r="C24" s="79"/>
      <c r="D24" s="80"/>
      <c r="E24" s="81"/>
      <c r="F24" s="89"/>
      <c r="G24" s="100"/>
      <c r="I24" s="14" t="s">
        <v>18</v>
      </c>
      <c r="J24" s="17"/>
      <c r="K24" s="26"/>
      <c r="L24" s="29"/>
      <c r="M24" s="29"/>
      <c r="N24" s="30"/>
    </row>
    <row r="25" spans="3:14" ht="12.75">
      <c r="C25" s="28"/>
      <c r="D25" s="28"/>
      <c r="E25" s="28"/>
      <c r="F25" s="28"/>
      <c r="H25" s="28"/>
      <c r="I25" s="14" t="s">
        <v>6</v>
      </c>
      <c r="J25" s="17"/>
      <c r="K25" s="26"/>
      <c r="L25" s="29"/>
      <c r="M25" s="29"/>
      <c r="N25" s="30"/>
    </row>
    <row r="26" spans="1:14" ht="12.75">
      <c r="A26" s="12" t="s">
        <v>19</v>
      </c>
      <c r="L26" s="29"/>
      <c r="M26" s="29"/>
      <c r="N26" s="30"/>
    </row>
    <row r="27" spans="1:14" ht="12.75">
      <c r="A27" s="12" t="s">
        <v>20</v>
      </c>
      <c r="C27" s="90"/>
      <c r="D27" s="90"/>
      <c r="E27" s="91"/>
      <c r="L27" s="29"/>
      <c r="M27" s="29"/>
      <c r="N27" s="30"/>
    </row>
    <row r="28" spans="1:15" ht="12.75">
      <c r="A28" s="12" t="s">
        <v>21</v>
      </c>
      <c r="C28" s="90"/>
      <c r="D28" s="90"/>
      <c r="E28" s="91"/>
      <c r="G28" s="29"/>
      <c r="H28" s="104" t="s">
        <v>7</v>
      </c>
      <c r="I28" s="96"/>
      <c r="J28" s="101"/>
      <c r="L28" s="29"/>
      <c r="M28" s="29"/>
      <c r="N28" s="50"/>
      <c r="O28" s="50"/>
    </row>
    <row r="29" spans="1:15" ht="12.75">
      <c r="A29" s="12" t="s">
        <v>22</v>
      </c>
      <c r="C29" s="90"/>
      <c r="D29" s="90"/>
      <c r="E29" s="91"/>
      <c r="G29" s="29"/>
      <c r="H29" s="105" t="s">
        <v>23</v>
      </c>
      <c r="I29" s="98"/>
      <c r="J29" s="101"/>
      <c r="L29" s="29"/>
      <c r="M29" s="29"/>
      <c r="N29" s="50"/>
      <c r="O29" s="50"/>
    </row>
    <row r="30" spans="1:15" ht="12.75">
      <c r="A30" s="12" t="s">
        <v>24</v>
      </c>
      <c r="C30" s="90"/>
      <c r="D30" s="90"/>
      <c r="E30" s="91"/>
      <c r="G30" s="29"/>
      <c r="H30" s="95" t="s">
        <v>35</v>
      </c>
      <c r="I30" s="96"/>
      <c r="J30" s="103"/>
      <c r="L30" s="29"/>
      <c r="M30" s="29"/>
      <c r="N30" s="50"/>
      <c r="O30" s="50"/>
    </row>
    <row r="31" spans="1:15" ht="12.75">
      <c r="A31" s="12" t="s">
        <v>5</v>
      </c>
      <c r="C31" s="92"/>
      <c r="D31" s="93"/>
      <c r="E31" s="94"/>
      <c r="G31" s="29"/>
      <c r="H31" s="97" t="s">
        <v>36</v>
      </c>
      <c r="I31" s="98"/>
      <c r="J31" s="103"/>
      <c r="L31" s="29"/>
      <c r="M31" s="29"/>
      <c r="N31" s="50"/>
      <c r="O31" s="50"/>
    </row>
    <row r="33" ht="12.75">
      <c r="A33" s="31" t="s">
        <v>25</v>
      </c>
    </row>
    <row r="34" spans="1:17" s="13" customFormat="1" ht="7.5" customHeight="1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P34" s="12"/>
      <c r="Q34" s="12"/>
    </row>
    <row r="35" spans="1:17" s="13" customFormat="1" ht="12.75">
      <c r="A35" s="32" t="s">
        <v>26</v>
      </c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P35" s="12"/>
      <c r="Q35" s="12"/>
    </row>
    <row r="36" spans="1:17" s="13" customFormat="1" ht="12.75">
      <c r="A36" s="32" t="s">
        <v>27</v>
      </c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P36" s="12"/>
      <c r="Q36" s="12"/>
    </row>
    <row r="37" spans="1:17" s="13" customFormat="1" ht="12.75">
      <c r="A37" s="32" t="s">
        <v>28</v>
      </c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P37" s="12"/>
      <c r="Q37" s="12"/>
    </row>
    <row r="38" spans="1:17" s="13" customFormat="1" ht="12.75">
      <c r="A38" s="32" t="s">
        <v>54</v>
      </c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P38" s="12"/>
      <c r="Q38" s="12"/>
    </row>
    <row r="39" spans="1:17" s="13" customFormat="1" ht="12.7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33"/>
      <c r="P39" s="12"/>
      <c r="Q39" s="12"/>
    </row>
    <row r="40" spans="1:17" s="13" customFormat="1" ht="12.75">
      <c r="A40" s="32" t="s">
        <v>29</v>
      </c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P40" s="12"/>
      <c r="Q40" s="12"/>
    </row>
    <row r="41" spans="1:17" s="13" customFormat="1" ht="12.75">
      <c r="A41" s="32" t="s">
        <v>30</v>
      </c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P41" s="12"/>
      <c r="Q41" s="12"/>
    </row>
    <row r="42" spans="1:17" s="13" customFormat="1" ht="12.75">
      <c r="A42" s="32" t="s">
        <v>31</v>
      </c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P42" s="12"/>
      <c r="Q42" s="12"/>
    </row>
    <row r="43" spans="1:17" s="13" customFormat="1" ht="12.75">
      <c r="A43" s="32" t="s">
        <v>53</v>
      </c>
      <c r="B43" s="12"/>
      <c r="C43" s="12"/>
      <c r="D43" s="12"/>
      <c r="E43" s="12"/>
      <c r="F43" s="12"/>
      <c r="G43" s="12"/>
      <c r="H43" s="12"/>
      <c r="I43" s="12" t="s">
        <v>32</v>
      </c>
      <c r="K43" s="12"/>
      <c r="L43" s="12"/>
      <c r="M43" s="12"/>
      <c r="N43" s="12"/>
      <c r="P43" s="12"/>
      <c r="Q43" s="12"/>
    </row>
  </sheetData>
  <sheetProtection sheet="1" objects="1" scenarios="1"/>
  <mergeCells count="24">
    <mergeCell ref="L2:L4"/>
    <mergeCell ref="L22:N23"/>
    <mergeCell ref="G23:G24"/>
    <mergeCell ref="J28:J29"/>
    <mergeCell ref="K19:O20"/>
    <mergeCell ref="J30:J31"/>
    <mergeCell ref="H28:I28"/>
    <mergeCell ref="H29:I29"/>
    <mergeCell ref="C27:E27"/>
    <mergeCell ref="C28:E28"/>
    <mergeCell ref="C29:E29"/>
    <mergeCell ref="C30:E30"/>
    <mergeCell ref="C31:E31"/>
    <mergeCell ref="H30:I30"/>
    <mergeCell ref="H31:I31"/>
    <mergeCell ref="C24:E24"/>
    <mergeCell ref="H3:I3"/>
    <mergeCell ref="A19:E20"/>
    <mergeCell ref="F19:J20"/>
    <mergeCell ref="I22:J23"/>
    <mergeCell ref="B12:C12"/>
    <mergeCell ref="C23:E23"/>
    <mergeCell ref="J2:J4"/>
    <mergeCell ref="F23:F2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70"/>
  <sheetViews>
    <sheetView workbookViewId="0" topLeftCell="A1">
      <selection activeCell="A48" sqref="A48:J48"/>
    </sheetView>
  </sheetViews>
  <sheetFormatPr defaultColWidth="11.421875" defaultRowHeight="12.75"/>
  <cols>
    <col min="1" max="1" width="7.57421875" style="5" customWidth="1"/>
    <col min="2" max="2" width="7.421875" style="5" customWidth="1"/>
    <col min="3" max="3" width="4.421875" style="5" customWidth="1"/>
    <col min="4" max="4" width="14.140625" style="5" customWidth="1"/>
    <col min="5" max="5" width="11.00390625" style="5" bestFit="1" customWidth="1"/>
    <col min="6" max="6" width="1.57421875" style="5" bestFit="1" customWidth="1"/>
    <col min="7" max="7" width="9.8515625" style="5" customWidth="1"/>
    <col min="8" max="8" width="6.7109375" style="5" customWidth="1"/>
    <col min="9" max="9" width="11.7109375" style="5" customWidth="1"/>
    <col min="10" max="10" width="6.7109375" style="5" customWidth="1"/>
    <col min="11" max="11" width="11.7109375" style="5" customWidth="1"/>
    <col min="12" max="16384" width="11.421875" style="5" customWidth="1"/>
  </cols>
  <sheetData>
    <row r="1" spans="3:11" ht="56.25" customHeight="1">
      <c r="C1" s="8"/>
      <c r="D1" s="8"/>
      <c r="E1" s="8"/>
      <c r="F1" s="8"/>
      <c r="G1" s="8"/>
      <c r="H1" s="8"/>
      <c r="I1" s="8"/>
      <c r="J1" s="8"/>
      <c r="K1" s="68" t="s">
        <v>49</v>
      </c>
    </row>
    <row r="2" spans="1:11" s="9" customFormat="1" ht="24.75" customHeight="1">
      <c r="A2" s="56" t="s">
        <v>38</v>
      </c>
      <c r="B2" s="143">
        <f>Start!C23</f>
        <v>0</v>
      </c>
      <c r="C2" s="143"/>
      <c r="D2" s="143"/>
      <c r="E2" s="143"/>
      <c r="F2" s="144"/>
      <c r="G2" s="145" t="s">
        <v>40</v>
      </c>
      <c r="H2" s="146"/>
      <c r="I2" s="2">
        <f>Start!C24</f>
        <v>0</v>
      </c>
      <c r="J2" s="55" t="s">
        <v>37</v>
      </c>
      <c r="K2" s="3">
        <v>1</v>
      </c>
    </row>
    <row r="3" spans="1:11" s="9" customFormat="1" ht="24.75" customHeight="1">
      <c r="A3" s="145" t="s">
        <v>39</v>
      </c>
      <c r="B3" s="147"/>
      <c r="C3" s="148">
        <f>Start!C27</f>
        <v>0</v>
      </c>
      <c r="D3" s="148"/>
      <c r="E3" s="148"/>
      <c r="F3" s="148"/>
      <c r="G3" s="57" t="s">
        <v>46</v>
      </c>
      <c r="H3" s="163">
        <f>Start!C30</f>
        <v>0</v>
      </c>
      <c r="I3" s="163"/>
      <c r="J3" s="58" t="s">
        <v>45</v>
      </c>
      <c r="K3" s="18">
        <f>Start!F23</f>
        <v>0</v>
      </c>
    </row>
    <row r="4" spans="1:11" s="9" customFormat="1" ht="24.75" customHeight="1" thickBot="1">
      <c r="A4" s="113" t="s">
        <v>41</v>
      </c>
      <c r="B4" s="162"/>
      <c r="C4" s="166">
        <f>Start!C28</f>
        <v>0</v>
      </c>
      <c r="D4" s="166"/>
      <c r="E4" s="167">
        <f>Start!C29</f>
        <v>0</v>
      </c>
      <c r="F4" s="167"/>
      <c r="G4" s="168"/>
      <c r="H4" s="59" t="s">
        <v>5</v>
      </c>
      <c r="I4" s="164">
        <f>Start!C31</f>
        <v>0</v>
      </c>
      <c r="J4" s="164"/>
      <c r="K4" s="165"/>
    </row>
    <row r="5" spans="1:11" s="10" customFormat="1" ht="15" customHeight="1">
      <c r="A5" s="127">
        <v>1</v>
      </c>
      <c r="B5" s="60" t="s">
        <v>42</v>
      </c>
      <c r="C5" s="61"/>
      <c r="D5" s="70"/>
      <c r="E5" s="130" t="s">
        <v>44</v>
      </c>
      <c r="F5" s="131"/>
      <c r="G5" s="132"/>
      <c r="H5" s="62"/>
      <c r="I5" s="133" t="s">
        <v>47</v>
      </c>
      <c r="J5" s="63"/>
      <c r="K5" s="64" t="s">
        <v>1</v>
      </c>
    </row>
    <row r="6" spans="1:11" s="10" customFormat="1" ht="15.75" customHeight="1">
      <c r="A6" s="128"/>
      <c r="B6" s="135">
        <f>Start!B14</f>
        <v>0</v>
      </c>
      <c r="C6" s="136"/>
      <c r="D6" s="137"/>
      <c r="E6" s="138">
        <f>Start!E14</f>
        <v>0</v>
      </c>
      <c r="F6" s="139"/>
      <c r="G6" s="140"/>
      <c r="H6" s="1"/>
      <c r="I6" s="134"/>
      <c r="J6" s="4"/>
      <c r="K6" s="65" t="s">
        <v>48</v>
      </c>
    </row>
    <row r="7" spans="1:11" s="10" customFormat="1" ht="15" customHeight="1">
      <c r="A7" s="128"/>
      <c r="B7" s="113" t="s">
        <v>43</v>
      </c>
      <c r="C7" s="155">
        <f>Start!D14</f>
        <v>0</v>
      </c>
      <c r="D7" s="157" t="str">
        <f>IF(Start!J25="x","Karton Nr. Carton-no","Elektronisch életronique")</f>
        <v>Elektronisch életronique</v>
      </c>
      <c r="E7" s="117">
        <f>IF(Start!J25="x",Start!J28,Start!J30)</f>
        <v>0</v>
      </c>
      <c r="F7" s="117" t="s">
        <v>0</v>
      </c>
      <c r="G7" s="119">
        <f>IF(Start!J25="x",'1. Runde'!E7:E8+7,E7)</f>
        <v>0</v>
      </c>
      <c r="H7" s="1"/>
      <c r="I7" s="169">
        <f>SUM(H5:H8)</f>
        <v>0</v>
      </c>
      <c r="J7" s="4"/>
      <c r="K7" s="123"/>
    </row>
    <row r="8" spans="1:11" s="10" customFormat="1" ht="15" customHeight="1" thickBot="1">
      <c r="A8" s="129"/>
      <c r="B8" s="114"/>
      <c r="C8" s="156"/>
      <c r="D8" s="158"/>
      <c r="E8" s="118"/>
      <c r="F8" s="118"/>
      <c r="G8" s="120"/>
      <c r="H8" s="66"/>
      <c r="I8" s="126"/>
      <c r="J8" s="67"/>
      <c r="K8" s="124"/>
    </row>
    <row r="9" spans="1:11" ht="15" customHeight="1">
      <c r="A9" s="127">
        <v>2</v>
      </c>
      <c r="B9" s="60" t="s">
        <v>42</v>
      </c>
      <c r="C9" s="61"/>
      <c r="D9" s="70"/>
      <c r="E9" s="130" t="s">
        <v>44</v>
      </c>
      <c r="F9" s="131"/>
      <c r="G9" s="132"/>
      <c r="H9" s="62"/>
      <c r="I9" s="133" t="s">
        <v>47</v>
      </c>
      <c r="J9" s="63"/>
      <c r="K9" s="64" t="s">
        <v>1</v>
      </c>
    </row>
    <row r="10" spans="1:11" ht="15.75" customHeight="1">
      <c r="A10" s="128"/>
      <c r="B10" s="135">
        <f>Start!B15</f>
        <v>0</v>
      </c>
      <c r="C10" s="136"/>
      <c r="D10" s="137"/>
      <c r="E10" s="138">
        <f>Start!E15</f>
        <v>0</v>
      </c>
      <c r="F10" s="139"/>
      <c r="G10" s="140"/>
      <c r="H10" s="1"/>
      <c r="I10" s="134"/>
      <c r="J10" s="4"/>
      <c r="K10" s="65" t="s">
        <v>48</v>
      </c>
    </row>
    <row r="11" spans="1:11" ht="15" customHeight="1">
      <c r="A11" s="128"/>
      <c r="B11" s="113" t="s">
        <v>43</v>
      </c>
      <c r="C11" s="117">
        <f>Start!D15</f>
        <v>0</v>
      </c>
      <c r="D11" s="157" t="str">
        <f>IF(Start!J25="x","Karton Nr. Carton-no","Elektronisch életronique")</f>
        <v>Elektronisch életronique</v>
      </c>
      <c r="E11" s="117">
        <f>G7+1</f>
        <v>1</v>
      </c>
      <c r="F11" s="117" t="s">
        <v>0</v>
      </c>
      <c r="G11" s="119">
        <f>IF(Start!J25="x",'1. Runde'!E11:E12+7,E11)</f>
        <v>1</v>
      </c>
      <c r="H11" s="1"/>
      <c r="I11" s="125">
        <f>SUM(H9:H12)</f>
        <v>0</v>
      </c>
      <c r="J11" s="4"/>
      <c r="K11" s="123"/>
    </row>
    <row r="12" spans="1:11" ht="15" customHeight="1" thickBot="1">
      <c r="A12" s="129"/>
      <c r="B12" s="114"/>
      <c r="C12" s="118"/>
      <c r="D12" s="158"/>
      <c r="E12" s="118"/>
      <c r="F12" s="118"/>
      <c r="G12" s="120"/>
      <c r="H12" s="66"/>
      <c r="I12" s="126"/>
      <c r="J12" s="67"/>
      <c r="K12" s="124"/>
    </row>
    <row r="13" spans="1:11" ht="15" customHeight="1">
      <c r="A13" s="127">
        <v>3</v>
      </c>
      <c r="B13" s="60" t="s">
        <v>42</v>
      </c>
      <c r="C13" s="61"/>
      <c r="D13" s="70"/>
      <c r="E13" s="130" t="s">
        <v>44</v>
      </c>
      <c r="F13" s="131"/>
      <c r="G13" s="132"/>
      <c r="H13" s="62"/>
      <c r="I13" s="133" t="s">
        <v>47</v>
      </c>
      <c r="J13" s="63"/>
      <c r="K13" s="64" t="s">
        <v>1</v>
      </c>
    </row>
    <row r="14" spans="1:11" ht="15.75" customHeight="1">
      <c r="A14" s="128"/>
      <c r="B14" s="135">
        <f>Start!B16</f>
        <v>0</v>
      </c>
      <c r="C14" s="136"/>
      <c r="D14" s="137"/>
      <c r="E14" s="138">
        <f>Start!E16</f>
        <v>0</v>
      </c>
      <c r="F14" s="139"/>
      <c r="G14" s="140"/>
      <c r="H14" s="1"/>
      <c r="I14" s="134"/>
      <c r="J14" s="4"/>
      <c r="K14" s="65" t="s">
        <v>48</v>
      </c>
    </row>
    <row r="15" spans="1:11" ht="15" customHeight="1">
      <c r="A15" s="128"/>
      <c r="B15" s="113" t="s">
        <v>43</v>
      </c>
      <c r="C15" s="117">
        <f>Start!D16</f>
        <v>0</v>
      </c>
      <c r="D15" s="157" t="str">
        <f>IF(Start!J25="x","Karton Nr. Carton-no","Elektronisch életronique")</f>
        <v>Elektronisch életronique</v>
      </c>
      <c r="E15" s="117">
        <f>G11+1</f>
        <v>2</v>
      </c>
      <c r="F15" s="117" t="s">
        <v>0</v>
      </c>
      <c r="G15" s="119">
        <f>IF(Start!J25="x",'1. Runde'!E15:E16+7,E15)</f>
        <v>2</v>
      </c>
      <c r="H15" s="1"/>
      <c r="I15" s="125">
        <f>SUM(H13:H16)</f>
        <v>0</v>
      </c>
      <c r="J15" s="4"/>
      <c r="K15" s="123"/>
    </row>
    <row r="16" spans="1:14" ht="15" customHeight="1" thickBot="1">
      <c r="A16" s="129"/>
      <c r="B16" s="114"/>
      <c r="C16" s="118"/>
      <c r="D16" s="158"/>
      <c r="E16" s="118"/>
      <c r="F16" s="118"/>
      <c r="G16" s="120"/>
      <c r="H16" s="66"/>
      <c r="I16" s="126"/>
      <c r="J16" s="67"/>
      <c r="K16" s="124"/>
      <c r="N16" s="69"/>
    </row>
    <row r="17" spans="1:11" ht="15" customHeight="1">
      <c r="A17" s="127">
        <v>4</v>
      </c>
      <c r="B17" s="60" t="s">
        <v>42</v>
      </c>
      <c r="C17" s="61"/>
      <c r="D17" s="70"/>
      <c r="E17" s="130" t="s">
        <v>44</v>
      </c>
      <c r="F17" s="131"/>
      <c r="G17" s="132"/>
      <c r="H17" s="62"/>
      <c r="I17" s="133" t="s">
        <v>47</v>
      </c>
      <c r="J17" s="63"/>
      <c r="K17" s="64" t="s">
        <v>1</v>
      </c>
    </row>
    <row r="18" spans="1:11" ht="15.75" customHeight="1">
      <c r="A18" s="128"/>
      <c r="B18" s="135">
        <f>Start!B17</f>
        <v>0</v>
      </c>
      <c r="C18" s="136"/>
      <c r="D18" s="137"/>
      <c r="E18" s="138">
        <f>Start!E17</f>
        <v>0</v>
      </c>
      <c r="F18" s="139"/>
      <c r="G18" s="140"/>
      <c r="H18" s="1"/>
      <c r="I18" s="134"/>
      <c r="J18" s="4"/>
      <c r="K18" s="65" t="s">
        <v>48</v>
      </c>
    </row>
    <row r="19" spans="1:11" ht="15" customHeight="1">
      <c r="A19" s="128"/>
      <c r="B19" s="113" t="s">
        <v>43</v>
      </c>
      <c r="C19" s="117">
        <f>Start!D17</f>
        <v>0</v>
      </c>
      <c r="D19" s="157" t="str">
        <f>IF(Start!J25="x","Karton Nr. Carton-no","Elektronisch életronique")</f>
        <v>Elektronisch életronique</v>
      </c>
      <c r="E19" s="117">
        <f>G15+1</f>
        <v>3</v>
      </c>
      <c r="F19" s="117" t="s">
        <v>0</v>
      </c>
      <c r="G19" s="119">
        <f>IF(Start!J25="x",'1. Runde'!E19:E20+7,E19)</f>
        <v>3</v>
      </c>
      <c r="H19" s="1"/>
      <c r="I19" s="125">
        <f>SUM(H17:H20)</f>
        <v>0</v>
      </c>
      <c r="J19" s="4"/>
      <c r="K19" s="123"/>
    </row>
    <row r="20" spans="1:11" ht="15" customHeight="1" thickBot="1">
      <c r="A20" s="129"/>
      <c r="B20" s="114"/>
      <c r="C20" s="118"/>
      <c r="D20" s="158"/>
      <c r="E20" s="118"/>
      <c r="F20" s="118"/>
      <c r="G20" s="120"/>
      <c r="H20" s="66"/>
      <c r="I20" s="126"/>
      <c r="J20" s="67"/>
      <c r="K20" s="124"/>
    </row>
    <row r="21" spans="1:11" ht="15" customHeight="1">
      <c r="A21" s="121" t="s">
        <v>51</v>
      </c>
      <c r="B21" s="121"/>
      <c r="C21" s="121"/>
      <c r="D21" s="121"/>
      <c r="E21" s="121"/>
      <c r="F21" s="121"/>
      <c r="G21" s="121"/>
      <c r="H21" s="106" t="s">
        <v>3</v>
      </c>
      <c r="I21" s="107">
        <f>SUM(I7+I11+I15+I19)</f>
        <v>0</v>
      </c>
      <c r="K21" s="110"/>
    </row>
    <row r="22" spans="1:11" ht="12.75" customHeight="1">
      <c r="A22" s="122"/>
      <c r="B22" s="122"/>
      <c r="C22" s="122"/>
      <c r="D22" s="122"/>
      <c r="E22" s="122"/>
      <c r="F22" s="122"/>
      <c r="G22" s="122"/>
      <c r="H22" s="106"/>
      <c r="I22" s="108"/>
      <c r="K22" s="111"/>
    </row>
    <row r="23" spans="1:11" ht="13.5" customHeight="1" thickBot="1">
      <c r="A23" s="72" t="s">
        <v>52</v>
      </c>
      <c r="B23" s="72"/>
      <c r="C23" s="72"/>
      <c r="D23" s="73"/>
      <c r="E23" s="161"/>
      <c r="F23" s="161"/>
      <c r="G23" s="161"/>
      <c r="H23" s="106"/>
      <c r="I23" s="109"/>
      <c r="K23" s="112"/>
    </row>
    <row r="24" ht="10.5" customHeight="1">
      <c r="A24" s="11"/>
    </row>
    <row r="25" spans="1:11" ht="56.25" customHeight="1">
      <c r="A25" s="159" t="s">
        <v>50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68" t="s">
        <v>49</v>
      </c>
    </row>
    <row r="26" spans="1:11" s="9" customFormat="1" ht="24.75" customHeight="1">
      <c r="A26" s="56" t="s">
        <v>38</v>
      </c>
      <c r="B26" s="143">
        <f>B2</f>
        <v>0</v>
      </c>
      <c r="C26" s="143"/>
      <c r="D26" s="143"/>
      <c r="E26" s="143"/>
      <c r="F26" s="144"/>
      <c r="G26" s="145" t="s">
        <v>40</v>
      </c>
      <c r="H26" s="146"/>
      <c r="I26" s="2">
        <f>I2</f>
        <v>0</v>
      </c>
      <c r="J26" s="6" t="s">
        <v>2</v>
      </c>
      <c r="K26" s="3">
        <f>K2</f>
        <v>1</v>
      </c>
    </row>
    <row r="27" spans="1:11" s="9" customFormat="1" ht="24.75" customHeight="1">
      <c r="A27" s="145" t="s">
        <v>39</v>
      </c>
      <c r="B27" s="147"/>
      <c r="C27" s="148">
        <f>C3</f>
        <v>0</v>
      </c>
      <c r="D27" s="148"/>
      <c r="E27" s="148"/>
      <c r="F27" s="148"/>
      <c r="G27" s="7" t="s">
        <v>46</v>
      </c>
      <c r="H27" s="149">
        <f>H3</f>
        <v>0</v>
      </c>
      <c r="I27" s="149"/>
      <c r="J27" s="58" t="s">
        <v>45</v>
      </c>
      <c r="K27" s="18">
        <f>K3</f>
        <v>0</v>
      </c>
    </row>
    <row r="28" spans="1:11" s="9" customFormat="1" ht="24.75" customHeight="1" thickBot="1">
      <c r="A28" s="150" t="s">
        <v>41</v>
      </c>
      <c r="B28" s="151"/>
      <c r="C28" s="152">
        <f>C4</f>
        <v>0</v>
      </c>
      <c r="D28" s="152"/>
      <c r="E28" s="153">
        <f>E4</f>
        <v>0</v>
      </c>
      <c r="F28" s="153"/>
      <c r="G28" s="154"/>
      <c r="H28" s="71" t="str">
        <f>H4</f>
        <v>E-Mail:</v>
      </c>
      <c r="I28" s="141">
        <f>I4</f>
        <v>0</v>
      </c>
      <c r="J28" s="141"/>
      <c r="K28" s="142"/>
    </row>
    <row r="29" spans="1:11" s="10" customFormat="1" ht="15" customHeight="1">
      <c r="A29" s="127">
        <v>1</v>
      </c>
      <c r="B29" s="60" t="s">
        <v>42</v>
      </c>
      <c r="C29" s="61"/>
      <c r="D29" s="70"/>
      <c r="E29" s="130" t="s">
        <v>44</v>
      </c>
      <c r="F29" s="131"/>
      <c r="G29" s="132"/>
      <c r="H29" s="63">
        <f>H5</f>
        <v>0</v>
      </c>
      <c r="I29" s="133" t="s">
        <v>47</v>
      </c>
      <c r="J29" s="63"/>
      <c r="K29" s="64" t="s">
        <v>1</v>
      </c>
    </row>
    <row r="30" spans="1:11" s="10" customFormat="1" ht="15.75" customHeight="1">
      <c r="A30" s="128"/>
      <c r="B30" s="135">
        <f>B6</f>
        <v>0</v>
      </c>
      <c r="C30" s="136"/>
      <c r="D30" s="137"/>
      <c r="E30" s="138">
        <f>E6</f>
        <v>0</v>
      </c>
      <c r="F30" s="139"/>
      <c r="G30" s="140"/>
      <c r="H30" s="4">
        <f aca="true" t="shared" si="0" ref="H30:H44">H6</f>
        <v>0</v>
      </c>
      <c r="I30" s="134"/>
      <c r="J30" s="4"/>
      <c r="K30" s="65" t="s">
        <v>48</v>
      </c>
    </row>
    <row r="31" spans="1:11" s="10" customFormat="1" ht="15" customHeight="1">
      <c r="A31" s="128"/>
      <c r="B31" s="113" t="s">
        <v>43</v>
      </c>
      <c r="C31" s="117">
        <f>C7</f>
        <v>0</v>
      </c>
      <c r="D31" s="115" t="str">
        <f>D7</f>
        <v>Elektronisch életronique</v>
      </c>
      <c r="E31" s="117">
        <f>E7</f>
        <v>0</v>
      </c>
      <c r="F31" s="117" t="s">
        <v>0</v>
      </c>
      <c r="G31" s="119">
        <f>G7</f>
        <v>0</v>
      </c>
      <c r="H31" s="4">
        <f t="shared" si="0"/>
        <v>0</v>
      </c>
      <c r="I31" s="125">
        <f>I7</f>
        <v>0</v>
      </c>
      <c r="J31" s="4"/>
      <c r="K31" s="123"/>
    </row>
    <row r="32" spans="1:11" s="10" customFormat="1" ht="15" customHeight="1" thickBot="1">
      <c r="A32" s="129"/>
      <c r="B32" s="114"/>
      <c r="C32" s="118"/>
      <c r="D32" s="116"/>
      <c r="E32" s="118"/>
      <c r="F32" s="118"/>
      <c r="G32" s="120"/>
      <c r="H32" s="67">
        <f t="shared" si="0"/>
        <v>0</v>
      </c>
      <c r="I32" s="126"/>
      <c r="J32" s="67"/>
      <c r="K32" s="124"/>
    </row>
    <row r="33" spans="1:11" ht="15" customHeight="1">
      <c r="A33" s="127">
        <v>2</v>
      </c>
      <c r="B33" s="60" t="s">
        <v>42</v>
      </c>
      <c r="C33" s="61"/>
      <c r="D33" s="70"/>
      <c r="E33" s="130" t="s">
        <v>44</v>
      </c>
      <c r="F33" s="131"/>
      <c r="G33" s="132"/>
      <c r="H33" s="63">
        <f t="shared" si="0"/>
        <v>0</v>
      </c>
      <c r="I33" s="133" t="s">
        <v>47</v>
      </c>
      <c r="J33" s="63"/>
      <c r="K33" s="64" t="s">
        <v>1</v>
      </c>
    </row>
    <row r="34" spans="1:11" ht="15.75" customHeight="1">
      <c r="A34" s="128"/>
      <c r="B34" s="135">
        <f>B10</f>
        <v>0</v>
      </c>
      <c r="C34" s="136"/>
      <c r="D34" s="137"/>
      <c r="E34" s="138">
        <f>E10</f>
        <v>0</v>
      </c>
      <c r="F34" s="139"/>
      <c r="G34" s="140"/>
      <c r="H34" s="4">
        <f t="shared" si="0"/>
        <v>0</v>
      </c>
      <c r="I34" s="134"/>
      <c r="J34" s="4"/>
      <c r="K34" s="65" t="s">
        <v>48</v>
      </c>
    </row>
    <row r="35" spans="1:11" ht="15" customHeight="1">
      <c r="A35" s="128"/>
      <c r="B35" s="113" t="s">
        <v>43</v>
      </c>
      <c r="C35" s="117">
        <f>C11</f>
        <v>0</v>
      </c>
      <c r="D35" s="115" t="str">
        <f>D11</f>
        <v>Elektronisch életronique</v>
      </c>
      <c r="E35" s="117">
        <f>E11</f>
        <v>1</v>
      </c>
      <c r="F35" s="117" t="s">
        <v>0</v>
      </c>
      <c r="G35" s="119">
        <f>G11</f>
        <v>1</v>
      </c>
      <c r="H35" s="4">
        <f t="shared" si="0"/>
        <v>0</v>
      </c>
      <c r="I35" s="125">
        <f>I11</f>
        <v>0</v>
      </c>
      <c r="J35" s="4"/>
      <c r="K35" s="123"/>
    </row>
    <row r="36" spans="1:11" ht="15" customHeight="1" thickBot="1">
      <c r="A36" s="129"/>
      <c r="B36" s="114"/>
      <c r="C36" s="118"/>
      <c r="D36" s="116"/>
      <c r="E36" s="118"/>
      <c r="F36" s="118"/>
      <c r="G36" s="120"/>
      <c r="H36" s="67">
        <f t="shared" si="0"/>
        <v>0</v>
      </c>
      <c r="I36" s="126"/>
      <c r="J36" s="67"/>
      <c r="K36" s="124"/>
    </row>
    <row r="37" spans="1:11" ht="15" customHeight="1">
      <c r="A37" s="127">
        <v>3</v>
      </c>
      <c r="B37" s="60" t="s">
        <v>42</v>
      </c>
      <c r="C37" s="61"/>
      <c r="D37" s="70"/>
      <c r="E37" s="130" t="s">
        <v>44</v>
      </c>
      <c r="F37" s="131"/>
      <c r="G37" s="132"/>
      <c r="H37" s="63">
        <f t="shared" si="0"/>
        <v>0</v>
      </c>
      <c r="I37" s="133" t="s">
        <v>47</v>
      </c>
      <c r="J37" s="63"/>
      <c r="K37" s="64" t="s">
        <v>1</v>
      </c>
    </row>
    <row r="38" spans="1:11" ht="15.75" customHeight="1">
      <c r="A38" s="128"/>
      <c r="B38" s="135">
        <f>B14</f>
        <v>0</v>
      </c>
      <c r="C38" s="136"/>
      <c r="D38" s="137"/>
      <c r="E38" s="138">
        <f>E14</f>
        <v>0</v>
      </c>
      <c r="F38" s="139"/>
      <c r="G38" s="140"/>
      <c r="H38" s="4">
        <f t="shared" si="0"/>
        <v>0</v>
      </c>
      <c r="I38" s="134"/>
      <c r="J38" s="4"/>
      <c r="K38" s="65" t="s">
        <v>48</v>
      </c>
    </row>
    <row r="39" spans="1:11" ht="15" customHeight="1">
      <c r="A39" s="128"/>
      <c r="B39" s="113" t="s">
        <v>43</v>
      </c>
      <c r="C39" s="117">
        <f>C15</f>
        <v>0</v>
      </c>
      <c r="D39" s="115" t="str">
        <f>D15</f>
        <v>Elektronisch életronique</v>
      </c>
      <c r="E39" s="117">
        <f>E15</f>
        <v>2</v>
      </c>
      <c r="F39" s="117" t="s">
        <v>0</v>
      </c>
      <c r="G39" s="119">
        <f>G15</f>
        <v>2</v>
      </c>
      <c r="H39" s="4">
        <f t="shared" si="0"/>
        <v>0</v>
      </c>
      <c r="I39" s="125">
        <f>I15</f>
        <v>0</v>
      </c>
      <c r="J39" s="4"/>
      <c r="K39" s="123"/>
    </row>
    <row r="40" spans="1:11" ht="15" customHeight="1" thickBot="1">
      <c r="A40" s="129"/>
      <c r="B40" s="114"/>
      <c r="C40" s="118"/>
      <c r="D40" s="116"/>
      <c r="E40" s="118"/>
      <c r="F40" s="118"/>
      <c r="G40" s="120"/>
      <c r="H40" s="67">
        <f t="shared" si="0"/>
        <v>0</v>
      </c>
      <c r="I40" s="126"/>
      <c r="J40" s="67"/>
      <c r="K40" s="124"/>
    </row>
    <row r="41" spans="1:11" ht="15" customHeight="1">
      <c r="A41" s="127">
        <v>4</v>
      </c>
      <c r="B41" s="60" t="s">
        <v>42</v>
      </c>
      <c r="C41" s="61"/>
      <c r="D41" s="70"/>
      <c r="E41" s="130" t="s">
        <v>44</v>
      </c>
      <c r="F41" s="131"/>
      <c r="G41" s="132"/>
      <c r="H41" s="63">
        <f t="shared" si="0"/>
        <v>0</v>
      </c>
      <c r="I41" s="133" t="s">
        <v>47</v>
      </c>
      <c r="J41" s="63"/>
      <c r="K41" s="64" t="s">
        <v>1</v>
      </c>
    </row>
    <row r="42" spans="1:11" ht="15.75" customHeight="1">
      <c r="A42" s="128"/>
      <c r="B42" s="135">
        <f>B18</f>
        <v>0</v>
      </c>
      <c r="C42" s="136"/>
      <c r="D42" s="137"/>
      <c r="E42" s="138">
        <f>E18</f>
        <v>0</v>
      </c>
      <c r="F42" s="139"/>
      <c r="G42" s="140"/>
      <c r="H42" s="4">
        <f t="shared" si="0"/>
        <v>0</v>
      </c>
      <c r="I42" s="134"/>
      <c r="J42" s="4"/>
      <c r="K42" s="65" t="s">
        <v>48</v>
      </c>
    </row>
    <row r="43" spans="1:11" ht="15" customHeight="1">
      <c r="A43" s="128"/>
      <c r="B43" s="113" t="s">
        <v>43</v>
      </c>
      <c r="C43" s="117">
        <f>C19</f>
        <v>0</v>
      </c>
      <c r="D43" s="115" t="str">
        <f>D19</f>
        <v>Elektronisch életronique</v>
      </c>
      <c r="E43" s="117">
        <f>E19</f>
        <v>3</v>
      </c>
      <c r="F43" s="117" t="s">
        <v>0</v>
      </c>
      <c r="G43" s="119">
        <f>G19</f>
        <v>3</v>
      </c>
      <c r="H43" s="4">
        <f t="shared" si="0"/>
        <v>0</v>
      </c>
      <c r="I43" s="125">
        <f>I19</f>
        <v>0</v>
      </c>
      <c r="J43" s="4"/>
      <c r="K43" s="123"/>
    </row>
    <row r="44" spans="1:11" ht="15" customHeight="1" thickBot="1">
      <c r="A44" s="129"/>
      <c r="B44" s="114"/>
      <c r="C44" s="118"/>
      <c r="D44" s="116"/>
      <c r="E44" s="118"/>
      <c r="F44" s="118"/>
      <c r="G44" s="120"/>
      <c r="H44" s="67">
        <f t="shared" si="0"/>
        <v>0</v>
      </c>
      <c r="I44" s="126"/>
      <c r="J44" s="67"/>
      <c r="K44" s="124"/>
    </row>
    <row r="45" spans="1:11" s="74" customFormat="1" ht="15" customHeight="1">
      <c r="A45" s="121" t="s">
        <v>51</v>
      </c>
      <c r="B45" s="121"/>
      <c r="C45" s="121"/>
      <c r="D45" s="121"/>
      <c r="E45" s="121"/>
      <c r="F45" s="121"/>
      <c r="G45" s="121"/>
      <c r="H45" s="106" t="s">
        <v>3</v>
      </c>
      <c r="I45" s="107">
        <f>I21</f>
        <v>0</v>
      </c>
      <c r="K45" s="110"/>
    </row>
    <row r="46" spans="1:11" ht="12.75" customHeight="1">
      <c r="A46" s="122"/>
      <c r="B46" s="122"/>
      <c r="C46" s="122"/>
      <c r="D46" s="122"/>
      <c r="E46" s="122"/>
      <c r="F46" s="122"/>
      <c r="G46" s="122"/>
      <c r="H46" s="106"/>
      <c r="I46" s="108"/>
      <c r="K46" s="111"/>
    </row>
    <row r="47" spans="1:11" ht="13.5" customHeight="1" thickBot="1">
      <c r="A47" s="72" t="s">
        <v>52</v>
      </c>
      <c r="B47" s="72"/>
      <c r="C47" s="72"/>
      <c r="D47" s="73"/>
      <c r="E47" s="77">
        <f>E23</f>
        <v>0</v>
      </c>
      <c r="F47" s="78"/>
      <c r="G47" s="78"/>
      <c r="H47" s="106"/>
      <c r="I47" s="109"/>
      <c r="K47" s="112"/>
    </row>
    <row r="48" spans="1:11" ht="56.25" customHeight="1">
      <c r="A48" s="159" t="s">
        <v>50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68" t="s">
        <v>49</v>
      </c>
    </row>
    <row r="49" spans="1:11" s="9" customFormat="1" ht="24.75" customHeight="1">
      <c r="A49" s="56" t="s">
        <v>38</v>
      </c>
      <c r="B49" s="143">
        <f>B26</f>
        <v>0</v>
      </c>
      <c r="C49" s="143"/>
      <c r="D49" s="143"/>
      <c r="E49" s="143"/>
      <c r="F49" s="144"/>
      <c r="G49" s="145" t="s">
        <v>40</v>
      </c>
      <c r="H49" s="146"/>
      <c r="I49" s="2">
        <f>I26</f>
        <v>0</v>
      </c>
      <c r="J49" s="6" t="s">
        <v>2</v>
      </c>
      <c r="K49" s="3">
        <f>K26</f>
        <v>1</v>
      </c>
    </row>
    <row r="50" spans="1:11" s="9" customFormat="1" ht="24.75" customHeight="1">
      <c r="A50" s="145" t="s">
        <v>39</v>
      </c>
      <c r="B50" s="147"/>
      <c r="C50" s="148">
        <f>C27</f>
        <v>0</v>
      </c>
      <c r="D50" s="148"/>
      <c r="E50" s="148"/>
      <c r="F50" s="148"/>
      <c r="G50" s="7" t="s">
        <v>46</v>
      </c>
      <c r="H50" s="149">
        <f>H27</f>
        <v>0</v>
      </c>
      <c r="I50" s="149"/>
      <c r="J50" s="58" t="s">
        <v>45</v>
      </c>
      <c r="K50" s="18">
        <f>K27</f>
        <v>0</v>
      </c>
    </row>
    <row r="51" spans="1:11" s="9" customFormat="1" ht="24.75" customHeight="1" thickBot="1">
      <c r="A51" s="150" t="s">
        <v>41</v>
      </c>
      <c r="B51" s="151"/>
      <c r="C51" s="152">
        <f>C28</f>
        <v>0</v>
      </c>
      <c r="D51" s="152"/>
      <c r="E51" s="153">
        <f>E28</f>
        <v>0</v>
      </c>
      <c r="F51" s="153"/>
      <c r="G51" s="154"/>
      <c r="H51" s="71" t="str">
        <f>H28</f>
        <v>E-Mail:</v>
      </c>
      <c r="I51" s="141">
        <f>I28</f>
        <v>0</v>
      </c>
      <c r="J51" s="141"/>
      <c r="K51" s="142"/>
    </row>
    <row r="52" spans="1:11" s="10" customFormat="1" ht="15" customHeight="1">
      <c r="A52" s="127">
        <v>1</v>
      </c>
      <c r="B52" s="60" t="s">
        <v>42</v>
      </c>
      <c r="C52" s="61"/>
      <c r="D52" s="70"/>
      <c r="E52" s="130" t="s">
        <v>44</v>
      </c>
      <c r="F52" s="131"/>
      <c r="G52" s="132"/>
      <c r="H52" s="63">
        <f>H29</f>
        <v>0</v>
      </c>
      <c r="I52" s="133" t="s">
        <v>47</v>
      </c>
      <c r="J52" s="63"/>
      <c r="K52" s="64" t="s">
        <v>1</v>
      </c>
    </row>
    <row r="53" spans="1:11" s="10" customFormat="1" ht="15.75" customHeight="1">
      <c r="A53" s="128"/>
      <c r="B53" s="135">
        <f>B30</f>
        <v>0</v>
      </c>
      <c r="C53" s="136"/>
      <c r="D53" s="137"/>
      <c r="E53" s="138">
        <f>E30</f>
        <v>0</v>
      </c>
      <c r="F53" s="139"/>
      <c r="G53" s="140"/>
      <c r="H53" s="4">
        <f aca="true" t="shared" si="1" ref="H53:H67">H30</f>
        <v>0</v>
      </c>
      <c r="I53" s="134"/>
      <c r="J53" s="4"/>
      <c r="K53" s="65" t="s">
        <v>48</v>
      </c>
    </row>
    <row r="54" spans="1:11" s="10" customFormat="1" ht="15" customHeight="1">
      <c r="A54" s="128"/>
      <c r="B54" s="113" t="s">
        <v>43</v>
      </c>
      <c r="C54" s="117">
        <f>C31</f>
        <v>0</v>
      </c>
      <c r="D54" s="115" t="str">
        <f>D31</f>
        <v>Elektronisch életronique</v>
      </c>
      <c r="E54" s="117">
        <f>E31</f>
        <v>0</v>
      </c>
      <c r="F54" s="117" t="s">
        <v>0</v>
      </c>
      <c r="G54" s="119">
        <f>G31</f>
        <v>0</v>
      </c>
      <c r="H54" s="4">
        <f t="shared" si="1"/>
        <v>0</v>
      </c>
      <c r="I54" s="125">
        <f>I31</f>
        <v>0</v>
      </c>
      <c r="J54" s="4"/>
      <c r="K54" s="123"/>
    </row>
    <row r="55" spans="1:11" s="10" customFormat="1" ht="15" customHeight="1" thickBot="1">
      <c r="A55" s="129"/>
      <c r="B55" s="114"/>
      <c r="C55" s="118"/>
      <c r="D55" s="116"/>
      <c r="E55" s="118"/>
      <c r="F55" s="118"/>
      <c r="G55" s="120"/>
      <c r="H55" s="67">
        <f t="shared" si="1"/>
        <v>0</v>
      </c>
      <c r="I55" s="126"/>
      <c r="J55" s="67"/>
      <c r="K55" s="124"/>
    </row>
    <row r="56" spans="1:11" ht="15" customHeight="1">
      <c r="A56" s="127">
        <v>2</v>
      </c>
      <c r="B56" s="60" t="s">
        <v>42</v>
      </c>
      <c r="C56" s="61"/>
      <c r="D56" s="70"/>
      <c r="E56" s="130" t="s">
        <v>44</v>
      </c>
      <c r="F56" s="131"/>
      <c r="G56" s="132"/>
      <c r="H56" s="63">
        <f t="shared" si="1"/>
        <v>0</v>
      </c>
      <c r="I56" s="133" t="s">
        <v>47</v>
      </c>
      <c r="J56" s="63"/>
      <c r="K56" s="64" t="s">
        <v>1</v>
      </c>
    </row>
    <row r="57" spans="1:11" ht="15.75" customHeight="1">
      <c r="A57" s="128"/>
      <c r="B57" s="135">
        <f>B34</f>
        <v>0</v>
      </c>
      <c r="C57" s="136"/>
      <c r="D57" s="137"/>
      <c r="E57" s="138">
        <f>E34</f>
        <v>0</v>
      </c>
      <c r="F57" s="139"/>
      <c r="G57" s="140"/>
      <c r="H57" s="4">
        <f t="shared" si="1"/>
        <v>0</v>
      </c>
      <c r="I57" s="134"/>
      <c r="J57" s="4"/>
      <c r="K57" s="65" t="s">
        <v>48</v>
      </c>
    </row>
    <row r="58" spans="1:11" ht="15" customHeight="1">
      <c r="A58" s="128"/>
      <c r="B58" s="113" t="s">
        <v>43</v>
      </c>
      <c r="C58" s="117">
        <f>C35</f>
        <v>0</v>
      </c>
      <c r="D58" s="115" t="str">
        <f>D35</f>
        <v>Elektronisch életronique</v>
      </c>
      <c r="E58" s="117">
        <f>E35</f>
        <v>1</v>
      </c>
      <c r="F58" s="117" t="s">
        <v>0</v>
      </c>
      <c r="G58" s="119">
        <f>G35</f>
        <v>1</v>
      </c>
      <c r="H58" s="4">
        <f t="shared" si="1"/>
        <v>0</v>
      </c>
      <c r="I58" s="125">
        <f>I35</f>
        <v>0</v>
      </c>
      <c r="J58" s="4"/>
      <c r="K58" s="123"/>
    </row>
    <row r="59" spans="1:11" ht="15" customHeight="1" thickBot="1">
      <c r="A59" s="129"/>
      <c r="B59" s="114"/>
      <c r="C59" s="118"/>
      <c r="D59" s="116"/>
      <c r="E59" s="118"/>
      <c r="F59" s="118"/>
      <c r="G59" s="120"/>
      <c r="H59" s="67">
        <f t="shared" si="1"/>
        <v>0</v>
      </c>
      <c r="I59" s="126"/>
      <c r="J59" s="67"/>
      <c r="K59" s="124"/>
    </row>
    <row r="60" spans="1:11" ht="15" customHeight="1">
      <c r="A60" s="127">
        <v>3</v>
      </c>
      <c r="B60" s="60" t="s">
        <v>42</v>
      </c>
      <c r="C60" s="61"/>
      <c r="D60" s="70"/>
      <c r="E60" s="130" t="s">
        <v>44</v>
      </c>
      <c r="F60" s="131"/>
      <c r="G60" s="132"/>
      <c r="H60" s="63">
        <f t="shared" si="1"/>
        <v>0</v>
      </c>
      <c r="I60" s="133" t="s">
        <v>47</v>
      </c>
      <c r="J60" s="63"/>
      <c r="K60" s="64" t="s">
        <v>1</v>
      </c>
    </row>
    <row r="61" spans="1:11" ht="15.75" customHeight="1">
      <c r="A61" s="128"/>
      <c r="B61" s="135">
        <f>B38</f>
        <v>0</v>
      </c>
      <c r="C61" s="136"/>
      <c r="D61" s="137"/>
      <c r="E61" s="138">
        <f>E38</f>
        <v>0</v>
      </c>
      <c r="F61" s="139"/>
      <c r="G61" s="140"/>
      <c r="H61" s="4">
        <f t="shared" si="1"/>
        <v>0</v>
      </c>
      <c r="I61" s="134"/>
      <c r="J61" s="4"/>
      <c r="K61" s="65" t="s">
        <v>48</v>
      </c>
    </row>
    <row r="62" spans="1:11" ht="15" customHeight="1">
      <c r="A62" s="128"/>
      <c r="B62" s="113" t="s">
        <v>43</v>
      </c>
      <c r="C62" s="117">
        <f>C39</f>
        <v>0</v>
      </c>
      <c r="D62" s="115" t="str">
        <f>D39</f>
        <v>Elektronisch életronique</v>
      </c>
      <c r="E62" s="117">
        <f>E39</f>
        <v>2</v>
      </c>
      <c r="F62" s="117" t="s">
        <v>0</v>
      </c>
      <c r="G62" s="119">
        <f>G39</f>
        <v>2</v>
      </c>
      <c r="H62" s="4">
        <f t="shared" si="1"/>
        <v>0</v>
      </c>
      <c r="I62" s="125">
        <f>I39</f>
        <v>0</v>
      </c>
      <c r="J62" s="4"/>
      <c r="K62" s="123"/>
    </row>
    <row r="63" spans="1:11" ht="15" customHeight="1" thickBot="1">
      <c r="A63" s="129"/>
      <c r="B63" s="114"/>
      <c r="C63" s="118"/>
      <c r="D63" s="116"/>
      <c r="E63" s="118"/>
      <c r="F63" s="118"/>
      <c r="G63" s="120"/>
      <c r="H63" s="67">
        <f t="shared" si="1"/>
        <v>0</v>
      </c>
      <c r="I63" s="126"/>
      <c r="J63" s="67"/>
      <c r="K63" s="124"/>
    </row>
    <row r="64" spans="1:11" ht="15" customHeight="1">
      <c r="A64" s="127">
        <v>4</v>
      </c>
      <c r="B64" s="60" t="s">
        <v>42</v>
      </c>
      <c r="C64" s="61"/>
      <c r="D64" s="70"/>
      <c r="E64" s="130" t="s">
        <v>44</v>
      </c>
      <c r="F64" s="131"/>
      <c r="G64" s="132"/>
      <c r="H64" s="63">
        <f t="shared" si="1"/>
        <v>0</v>
      </c>
      <c r="I64" s="133" t="s">
        <v>47</v>
      </c>
      <c r="J64" s="63"/>
      <c r="K64" s="64" t="s">
        <v>1</v>
      </c>
    </row>
    <row r="65" spans="1:11" ht="15.75" customHeight="1">
      <c r="A65" s="128"/>
      <c r="B65" s="135">
        <f>B42</f>
        <v>0</v>
      </c>
      <c r="C65" s="136"/>
      <c r="D65" s="137"/>
      <c r="E65" s="138">
        <f>E42</f>
        <v>0</v>
      </c>
      <c r="F65" s="139"/>
      <c r="G65" s="140"/>
      <c r="H65" s="4">
        <f t="shared" si="1"/>
        <v>0</v>
      </c>
      <c r="I65" s="134"/>
      <c r="J65" s="4"/>
      <c r="K65" s="65" t="s">
        <v>48</v>
      </c>
    </row>
    <row r="66" spans="1:11" ht="15" customHeight="1">
      <c r="A66" s="128"/>
      <c r="B66" s="113" t="s">
        <v>43</v>
      </c>
      <c r="C66" s="117">
        <f>C43</f>
        <v>0</v>
      </c>
      <c r="D66" s="115" t="str">
        <f>D43</f>
        <v>Elektronisch életronique</v>
      </c>
      <c r="E66" s="117">
        <f>E43</f>
        <v>3</v>
      </c>
      <c r="F66" s="117" t="s">
        <v>0</v>
      </c>
      <c r="G66" s="119">
        <f>G43</f>
        <v>3</v>
      </c>
      <c r="H66" s="4">
        <f t="shared" si="1"/>
        <v>0</v>
      </c>
      <c r="I66" s="125">
        <f>I43</f>
        <v>0</v>
      </c>
      <c r="J66" s="4"/>
      <c r="K66" s="123"/>
    </row>
    <row r="67" spans="1:11" ht="15" customHeight="1" thickBot="1">
      <c r="A67" s="129"/>
      <c r="B67" s="114"/>
      <c r="C67" s="118"/>
      <c r="D67" s="116"/>
      <c r="E67" s="118"/>
      <c r="F67" s="118"/>
      <c r="G67" s="120"/>
      <c r="H67" s="67">
        <f t="shared" si="1"/>
        <v>0</v>
      </c>
      <c r="I67" s="126"/>
      <c r="J67" s="67"/>
      <c r="K67" s="124"/>
    </row>
    <row r="68" spans="1:11" s="74" customFormat="1" ht="15" customHeight="1">
      <c r="A68" s="121" t="s">
        <v>51</v>
      </c>
      <c r="B68" s="121"/>
      <c r="C68" s="121"/>
      <c r="D68" s="121"/>
      <c r="E68" s="121"/>
      <c r="F68" s="121"/>
      <c r="G68" s="121"/>
      <c r="H68" s="106" t="s">
        <v>3</v>
      </c>
      <c r="I68" s="107">
        <f>I45</f>
        <v>0</v>
      </c>
      <c r="K68" s="110"/>
    </row>
    <row r="69" spans="1:11" ht="12.75" customHeight="1">
      <c r="A69" s="122"/>
      <c r="B69" s="122"/>
      <c r="C69" s="122"/>
      <c r="D69" s="122"/>
      <c r="E69" s="122"/>
      <c r="F69" s="122"/>
      <c r="G69" s="122"/>
      <c r="H69" s="106"/>
      <c r="I69" s="108"/>
      <c r="K69" s="111"/>
    </row>
    <row r="70" spans="1:11" ht="13.5" customHeight="1" thickBot="1">
      <c r="A70" s="72" t="s">
        <v>52</v>
      </c>
      <c r="B70" s="72"/>
      <c r="C70" s="72"/>
      <c r="D70" s="73"/>
      <c r="E70" s="77">
        <f>E47</f>
        <v>0</v>
      </c>
      <c r="F70" s="78"/>
      <c r="G70" s="78"/>
      <c r="H70" s="106"/>
      <c r="I70" s="109"/>
      <c r="K70" s="112"/>
    </row>
  </sheetData>
  <sheetProtection sheet="1" objects="1" scenarios="1"/>
  <mergeCells count="198">
    <mergeCell ref="I15:I16"/>
    <mergeCell ref="I19:I20"/>
    <mergeCell ref="I5:I6"/>
    <mergeCell ref="I7:I8"/>
    <mergeCell ref="I9:I10"/>
    <mergeCell ref="I13:I14"/>
    <mergeCell ref="I17:I18"/>
    <mergeCell ref="K11:K12"/>
    <mergeCell ref="K15:K16"/>
    <mergeCell ref="K19:K20"/>
    <mergeCell ref="I29:I30"/>
    <mergeCell ref="A21:G22"/>
    <mergeCell ref="E30:G30"/>
    <mergeCell ref="H21:H23"/>
    <mergeCell ref="C19:C20"/>
    <mergeCell ref="A25:J25"/>
    <mergeCell ref="I11:I12"/>
    <mergeCell ref="H27:I27"/>
    <mergeCell ref="C27:F27"/>
    <mergeCell ref="E43:E44"/>
    <mergeCell ref="F43:F44"/>
    <mergeCell ref="G43:G44"/>
    <mergeCell ref="B39:B40"/>
    <mergeCell ref="C39:C40"/>
    <mergeCell ref="K45:K47"/>
    <mergeCell ref="A41:A44"/>
    <mergeCell ref="E41:G41"/>
    <mergeCell ref="B42:D42"/>
    <mergeCell ref="K43:K44"/>
    <mergeCell ref="I43:I44"/>
    <mergeCell ref="C43:C44"/>
    <mergeCell ref="D43:D44"/>
    <mergeCell ref="H45:H47"/>
    <mergeCell ref="I45:I47"/>
    <mergeCell ref="D39:D40"/>
    <mergeCell ref="E39:E40"/>
    <mergeCell ref="F39:F40"/>
    <mergeCell ref="G39:G40"/>
    <mergeCell ref="A45:G46"/>
    <mergeCell ref="E42:G42"/>
    <mergeCell ref="B43:B44"/>
    <mergeCell ref="I41:I42"/>
    <mergeCell ref="G35:G36"/>
    <mergeCell ref="A37:A40"/>
    <mergeCell ref="E37:G37"/>
    <mergeCell ref="B38:D38"/>
    <mergeCell ref="E38:G38"/>
    <mergeCell ref="A33:A36"/>
    <mergeCell ref="E33:G33"/>
    <mergeCell ref="B34:D34"/>
    <mergeCell ref="E34:G34"/>
    <mergeCell ref="B35:B36"/>
    <mergeCell ref="C35:C36"/>
    <mergeCell ref="D35:D36"/>
    <mergeCell ref="E35:E36"/>
    <mergeCell ref="F35:F36"/>
    <mergeCell ref="B18:D18"/>
    <mergeCell ref="C28:D28"/>
    <mergeCell ref="E28:G28"/>
    <mergeCell ref="B26:F26"/>
    <mergeCell ref="G26:H26"/>
    <mergeCell ref="I28:K28"/>
    <mergeCell ref="B31:B32"/>
    <mergeCell ref="C31:C32"/>
    <mergeCell ref="D31:D32"/>
    <mergeCell ref="B19:B20"/>
    <mergeCell ref="B30:D30"/>
    <mergeCell ref="K21:K23"/>
    <mergeCell ref="K31:K32"/>
    <mergeCell ref="A27:B27"/>
    <mergeCell ref="A28:B28"/>
    <mergeCell ref="I33:I34"/>
    <mergeCell ref="I39:I40"/>
    <mergeCell ref="K35:K36"/>
    <mergeCell ref="I35:I36"/>
    <mergeCell ref="I37:I38"/>
    <mergeCell ref="K39:K40"/>
    <mergeCell ref="A29:A32"/>
    <mergeCell ref="G19:G20"/>
    <mergeCell ref="I21:I23"/>
    <mergeCell ref="E31:E32"/>
    <mergeCell ref="F31:F32"/>
    <mergeCell ref="G31:G32"/>
    <mergeCell ref="E29:G29"/>
    <mergeCell ref="I31:I32"/>
    <mergeCell ref="E19:E20"/>
    <mergeCell ref="F19:F20"/>
    <mergeCell ref="F11:F12"/>
    <mergeCell ref="E17:G17"/>
    <mergeCell ref="E14:G14"/>
    <mergeCell ref="E18:G18"/>
    <mergeCell ref="G11:G12"/>
    <mergeCell ref="G2:H2"/>
    <mergeCell ref="B2:F2"/>
    <mergeCell ref="C3:F3"/>
    <mergeCell ref="E10:G10"/>
    <mergeCell ref="A3:B3"/>
    <mergeCell ref="G7:G8"/>
    <mergeCell ref="E9:G9"/>
    <mergeCell ref="A4:B4"/>
    <mergeCell ref="H3:I3"/>
    <mergeCell ref="I4:K4"/>
    <mergeCell ref="C4:D4"/>
    <mergeCell ref="E4:G4"/>
    <mergeCell ref="E5:G5"/>
    <mergeCell ref="K7:K8"/>
    <mergeCell ref="E13:G13"/>
    <mergeCell ref="A5:A8"/>
    <mergeCell ref="B6:D6"/>
    <mergeCell ref="B10:D10"/>
    <mergeCell ref="A9:A12"/>
    <mergeCell ref="B7:B8"/>
    <mergeCell ref="E6:G6"/>
    <mergeCell ref="D7:D8"/>
    <mergeCell ref="E7:E8"/>
    <mergeCell ref="F7:F8"/>
    <mergeCell ref="C7:C8"/>
    <mergeCell ref="D11:D12"/>
    <mergeCell ref="B11:B12"/>
    <mergeCell ref="A48:J48"/>
    <mergeCell ref="C11:C12"/>
    <mergeCell ref="B14:D14"/>
    <mergeCell ref="D19:D20"/>
    <mergeCell ref="A17:A20"/>
    <mergeCell ref="E11:E12"/>
    <mergeCell ref="E23:G23"/>
    <mergeCell ref="F15:F16"/>
    <mergeCell ref="G15:G16"/>
    <mergeCell ref="A13:A16"/>
    <mergeCell ref="A51:B51"/>
    <mergeCell ref="C51:D51"/>
    <mergeCell ref="E51:G51"/>
    <mergeCell ref="B15:B16"/>
    <mergeCell ref="C15:C16"/>
    <mergeCell ref="D15:D16"/>
    <mergeCell ref="E15:E16"/>
    <mergeCell ref="I51:K51"/>
    <mergeCell ref="B49:F49"/>
    <mergeCell ref="G49:H49"/>
    <mergeCell ref="A50:B50"/>
    <mergeCell ref="C50:F50"/>
    <mergeCell ref="H50:I50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K58:K59"/>
    <mergeCell ref="G54:G55"/>
    <mergeCell ref="I54:I55"/>
    <mergeCell ref="K54:K55"/>
    <mergeCell ref="A56:A59"/>
    <mergeCell ref="E56:G56"/>
    <mergeCell ref="I56:I57"/>
    <mergeCell ref="B57:D57"/>
    <mergeCell ref="E57:G57"/>
    <mergeCell ref="B58:B59"/>
    <mergeCell ref="G58:G59"/>
    <mergeCell ref="I58:I59"/>
    <mergeCell ref="C58:C59"/>
    <mergeCell ref="F62:F63"/>
    <mergeCell ref="D58:D59"/>
    <mergeCell ref="E58:E59"/>
    <mergeCell ref="F58:F59"/>
    <mergeCell ref="A60:A63"/>
    <mergeCell ref="E60:G60"/>
    <mergeCell ref="I60:I61"/>
    <mergeCell ref="B61:D61"/>
    <mergeCell ref="E61:G61"/>
    <mergeCell ref="B62:B63"/>
    <mergeCell ref="C62:C63"/>
    <mergeCell ref="D62:D63"/>
    <mergeCell ref="E62:E63"/>
    <mergeCell ref="G62:G63"/>
    <mergeCell ref="I62:I63"/>
    <mergeCell ref="K62:K63"/>
    <mergeCell ref="I66:I67"/>
    <mergeCell ref="A64:A67"/>
    <mergeCell ref="E64:G64"/>
    <mergeCell ref="I64:I65"/>
    <mergeCell ref="B65:D65"/>
    <mergeCell ref="E65:G65"/>
    <mergeCell ref="C66:C67"/>
    <mergeCell ref="H68:H70"/>
    <mergeCell ref="I68:I70"/>
    <mergeCell ref="K68:K70"/>
    <mergeCell ref="B66:B67"/>
    <mergeCell ref="D66:D67"/>
    <mergeCell ref="E66:E67"/>
    <mergeCell ref="F66:F67"/>
    <mergeCell ref="G66:G67"/>
    <mergeCell ref="A68:G69"/>
    <mergeCell ref="K66:K67"/>
  </mergeCells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priority="59" dxfId="0" operator="equal">
      <formula>0</formula>
    </cfRule>
  </conditionalFormatting>
  <conditionalFormatting sqref="H5:H20">
    <cfRule type="cellIs" priority="56" dxfId="13" operator="lessThanOrEqual" stopIfTrue="1">
      <formula>0</formula>
    </cfRule>
  </conditionalFormatting>
  <conditionalFormatting sqref="H3:I3 K3 I4:K4">
    <cfRule type="cellIs" priority="55" dxfId="1" operator="equal" stopIfTrue="1">
      <formula>0</formula>
    </cfRule>
  </conditionalFormatting>
  <conditionalFormatting sqref="E7:E8">
    <cfRule type="cellIs" priority="54" dxfId="1" operator="equal" stopIfTrue="1">
      <formula>0</formula>
    </cfRule>
  </conditionalFormatting>
  <conditionalFormatting sqref="I7:I8">
    <cfRule type="cellIs" priority="50" dxfId="1" operator="equal" stopIfTrue="1">
      <formula>0</formula>
    </cfRule>
  </conditionalFormatting>
  <conditionalFormatting sqref="I19:I20">
    <cfRule type="cellIs" priority="49" dxfId="1" operator="equal" stopIfTrue="1">
      <formula>0</formula>
    </cfRule>
  </conditionalFormatting>
  <conditionalFormatting sqref="I21:I23 I15:I16 I11:I12">
    <cfRule type="cellIs" priority="48" dxfId="1" operator="equal" stopIfTrue="1">
      <formula>0</formula>
    </cfRule>
  </conditionalFormatting>
  <conditionalFormatting sqref="E31:E32">
    <cfRule type="cellIs" priority="47" dxfId="1" operator="equal" stopIfTrue="1">
      <formula>0</formula>
    </cfRule>
  </conditionalFormatting>
  <conditionalFormatting sqref="J27">
    <cfRule type="cellIs" priority="42" dxfId="0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priority="26" dxfId="0" operator="equal">
      <formula>0</formula>
    </cfRule>
  </conditionalFormatting>
  <conditionalFormatting sqref="E54:E55">
    <cfRule type="cellIs" priority="25" dxfId="1" operator="equal" stopIfTrue="1">
      <formula>0</formula>
    </cfRule>
  </conditionalFormatting>
  <conditionalFormatting sqref="J50">
    <cfRule type="cellIs" priority="21" dxfId="0" operator="equal">
      <formula>0</formula>
    </cfRule>
  </conditionalFormatting>
  <conditionalFormatting sqref="I7:I8 I11:I12 I15:I16 I19:I23 I31:I32 I35:I36 I39:I40 I43:I47 H29:H44 H52:H67 I54:I55 I58:I59 I62:I63 I66:I70">
    <cfRule type="cellIs" priority="20" dxfId="1" operator="equal" stopIfTrue="1">
      <formula>0</formula>
    </cfRule>
  </conditionalFormatting>
  <conditionalFormatting sqref="E47">
    <cfRule type="cellIs" priority="17" dxfId="1" operator="equal" stopIfTrue="1">
      <formula>0</formula>
    </cfRule>
  </conditionalFormatting>
  <conditionalFormatting sqref="K27 K50">
    <cfRule type="cellIs" priority="16" dxfId="1" operator="equal" stopIfTrue="1">
      <formula>0</formula>
    </cfRule>
  </conditionalFormatting>
  <conditionalFormatting sqref="E70">
    <cfRule type="cellIs" priority="15" dxfId="1" operator="equal" stopIfTrue="1">
      <formula>0</formula>
    </cfRule>
  </conditionalFormatting>
  <conditionalFormatting sqref="G7:G8 E11:E12 G11:G12 E15:E16 G15:G16 E19:E20 G19:G20 G31:G32 E35:E36 G35:G36 E39:E40 G39:G40 E43:E44 G43:G44 G54:G55 E58:E59 G58:G59 E62:E63 G62:G63 E66:E67 G66:G67">
    <cfRule type="cellIs" priority="76" dxfId="0" operator="between" stopIfTrue="1">
      <formula>0</formula>
      <formula>31</formula>
    </cfRule>
  </conditionalFormatting>
  <printOptions/>
  <pageMargins left="0.7086614173228347" right="0.07874015748031496" top="0.03937007874015748" bottom="0.07874015748031496" header="0.31496062992125984" footer="0.31496062992125984"/>
  <pageSetup horizontalDpi="600" verticalDpi="600" orientation="portrait" paperSize="9" r:id="rId3"/>
  <ignoredErrors>
    <ignoredError sqref="E31 G31 E35" evalError="1"/>
    <ignoredError sqref="I7 I11 I15 I19" formulaRange="1"/>
    <ignoredError sqref="E47 E70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70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5" customWidth="1"/>
    <col min="2" max="2" width="7.421875" style="5" customWidth="1"/>
    <col min="3" max="3" width="4.421875" style="5" customWidth="1"/>
    <col min="4" max="4" width="14.140625" style="5" customWidth="1"/>
    <col min="5" max="5" width="11.00390625" style="5" bestFit="1" customWidth="1"/>
    <col min="6" max="6" width="1.57421875" style="5" bestFit="1" customWidth="1"/>
    <col min="7" max="7" width="9.8515625" style="5" customWidth="1"/>
    <col min="8" max="8" width="6.7109375" style="5" customWidth="1"/>
    <col min="9" max="9" width="11.7109375" style="5" customWidth="1"/>
    <col min="10" max="10" width="6.7109375" style="5" customWidth="1"/>
    <col min="11" max="11" width="11.7109375" style="5" customWidth="1"/>
    <col min="12" max="16384" width="11.421875" style="5" customWidth="1"/>
  </cols>
  <sheetData>
    <row r="1" spans="3:11" ht="56.25" customHeight="1">
      <c r="C1" s="8"/>
      <c r="D1" s="8"/>
      <c r="E1" s="8"/>
      <c r="F1" s="8"/>
      <c r="G1" s="8"/>
      <c r="H1" s="8"/>
      <c r="I1" s="8"/>
      <c r="J1" s="8"/>
      <c r="K1" s="68" t="s">
        <v>49</v>
      </c>
    </row>
    <row r="2" spans="1:11" s="9" customFormat="1" ht="24.75" customHeight="1">
      <c r="A2" s="56" t="s">
        <v>38</v>
      </c>
      <c r="B2" s="143">
        <f>Start!C23</f>
        <v>0</v>
      </c>
      <c r="C2" s="143"/>
      <c r="D2" s="143"/>
      <c r="E2" s="143"/>
      <c r="F2" s="144"/>
      <c r="G2" s="145" t="s">
        <v>40</v>
      </c>
      <c r="H2" s="146"/>
      <c r="I2" s="2">
        <f>Start!C24</f>
        <v>0</v>
      </c>
      <c r="J2" s="55" t="s">
        <v>37</v>
      </c>
      <c r="K2" s="3">
        <v>2</v>
      </c>
    </row>
    <row r="3" spans="1:11" s="9" customFormat="1" ht="24.75" customHeight="1">
      <c r="A3" s="145" t="s">
        <v>39</v>
      </c>
      <c r="B3" s="147"/>
      <c r="C3" s="148">
        <f>Start!C27</f>
        <v>0</v>
      </c>
      <c r="D3" s="148"/>
      <c r="E3" s="148"/>
      <c r="F3" s="148"/>
      <c r="G3" s="57" t="s">
        <v>46</v>
      </c>
      <c r="H3" s="163">
        <f>Start!C30</f>
        <v>0</v>
      </c>
      <c r="I3" s="163"/>
      <c r="J3" s="58" t="s">
        <v>45</v>
      </c>
      <c r="K3" s="18">
        <f>Start!F23</f>
        <v>0</v>
      </c>
    </row>
    <row r="4" spans="1:11" s="9" customFormat="1" ht="24.75" customHeight="1" thickBot="1">
      <c r="A4" s="113" t="s">
        <v>41</v>
      </c>
      <c r="B4" s="162"/>
      <c r="C4" s="166">
        <f>Start!C28</f>
        <v>0</v>
      </c>
      <c r="D4" s="166"/>
      <c r="E4" s="167">
        <f>Start!C29</f>
        <v>0</v>
      </c>
      <c r="F4" s="167"/>
      <c r="G4" s="168"/>
      <c r="H4" s="59" t="s">
        <v>5</v>
      </c>
      <c r="I4" s="164">
        <f>Start!C31</f>
        <v>0</v>
      </c>
      <c r="J4" s="164"/>
      <c r="K4" s="165"/>
    </row>
    <row r="5" spans="1:11" s="10" customFormat="1" ht="15" customHeight="1">
      <c r="A5" s="127">
        <v>1</v>
      </c>
      <c r="B5" s="60" t="s">
        <v>42</v>
      </c>
      <c r="C5" s="61"/>
      <c r="D5" s="76" t="str">
        <f>IF(Start!J14="x","ausgewechselt"," ")</f>
        <v> </v>
      </c>
      <c r="E5" s="130" t="s">
        <v>44</v>
      </c>
      <c r="F5" s="131"/>
      <c r="G5" s="132"/>
      <c r="H5" s="62"/>
      <c r="I5" s="133" t="s">
        <v>47</v>
      </c>
      <c r="J5" s="63"/>
      <c r="K5" s="64" t="s">
        <v>1</v>
      </c>
    </row>
    <row r="6" spans="1:11" s="10" customFormat="1" ht="15.75" customHeight="1">
      <c r="A6" s="128"/>
      <c r="B6" s="135">
        <f>Start!G14</f>
        <v>0</v>
      </c>
      <c r="C6" s="136"/>
      <c r="D6" s="137"/>
      <c r="E6" s="138">
        <f>Start!I14</f>
        <v>0</v>
      </c>
      <c r="F6" s="139"/>
      <c r="G6" s="140"/>
      <c r="H6" s="1"/>
      <c r="I6" s="134"/>
      <c r="J6" s="4"/>
      <c r="K6" s="65" t="s">
        <v>48</v>
      </c>
    </row>
    <row r="7" spans="1:11" s="10" customFormat="1" ht="15" customHeight="1">
      <c r="A7" s="128"/>
      <c r="B7" s="113" t="s">
        <v>43</v>
      </c>
      <c r="C7" s="155">
        <f>Start!H14</f>
        <v>0</v>
      </c>
      <c r="D7" s="157" t="str">
        <f>IF(Start!J25="x","Karton Nr. Carton-no","Elektronisch életronique")</f>
        <v>Elektronisch életronique</v>
      </c>
      <c r="E7" s="117">
        <f>IF(Start!J25="x",(Start!J28+32),Start!J30+4)</f>
        <v>4</v>
      </c>
      <c r="F7" s="117" t="s">
        <v>0</v>
      </c>
      <c r="G7" s="119">
        <f>IF(Start!J25="x",'2. Runde'!E7:E8+7,E7)</f>
        <v>4</v>
      </c>
      <c r="H7" s="1"/>
      <c r="I7" s="169">
        <f>SUM(H5:H8)</f>
        <v>0</v>
      </c>
      <c r="J7" s="4"/>
      <c r="K7" s="123"/>
    </row>
    <row r="8" spans="1:11" s="10" customFormat="1" ht="15" customHeight="1" thickBot="1">
      <c r="A8" s="129"/>
      <c r="B8" s="114"/>
      <c r="C8" s="156"/>
      <c r="D8" s="158"/>
      <c r="E8" s="118"/>
      <c r="F8" s="118"/>
      <c r="G8" s="120"/>
      <c r="H8" s="66"/>
      <c r="I8" s="126"/>
      <c r="J8" s="67"/>
      <c r="K8" s="124"/>
    </row>
    <row r="9" spans="1:11" ht="15" customHeight="1">
      <c r="A9" s="127">
        <v>2</v>
      </c>
      <c r="B9" s="60" t="s">
        <v>42</v>
      </c>
      <c r="C9" s="61"/>
      <c r="D9" s="76" t="str">
        <f>IF(Start!J15="x","ausgewechselt"," ")</f>
        <v> </v>
      </c>
      <c r="E9" s="130" t="s">
        <v>44</v>
      </c>
      <c r="F9" s="131"/>
      <c r="G9" s="132"/>
      <c r="H9" s="62"/>
      <c r="I9" s="133" t="s">
        <v>47</v>
      </c>
      <c r="J9" s="63"/>
      <c r="K9" s="64" t="s">
        <v>1</v>
      </c>
    </row>
    <row r="10" spans="1:11" ht="15.75" customHeight="1">
      <c r="A10" s="128"/>
      <c r="B10" s="135">
        <f>Start!G15</f>
        <v>0</v>
      </c>
      <c r="C10" s="136"/>
      <c r="D10" s="137"/>
      <c r="E10" s="138">
        <f>Start!I15</f>
        <v>0</v>
      </c>
      <c r="F10" s="139"/>
      <c r="G10" s="140"/>
      <c r="H10" s="1"/>
      <c r="I10" s="134"/>
      <c r="J10" s="4"/>
      <c r="K10" s="65" t="s">
        <v>48</v>
      </c>
    </row>
    <row r="11" spans="1:11" ht="15" customHeight="1">
      <c r="A11" s="128"/>
      <c r="B11" s="113" t="s">
        <v>43</v>
      </c>
      <c r="C11" s="117">
        <f>Start!H15</f>
        <v>0</v>
      </c>
      <c r="D11" s="157" t="str">
        <f>IF(Start!J25="x","Karton Nr. Carton-no","Elektronisch életronique")</f>
        <v>Elektronisch életronique</v>
      </c>
      <c r="E11" s="117">
        <f>G7+1</f>
        <v>5</v>
      </c>
      <c r="F11" s="117" t="s">
        <v>0</v>
      </c>
      <c r="G11" s="119">
        <f>IF(Start!J25="x",'2. Runde'!E11:E12+7,E11)</f>
        <v>5</v>
      </c>
      <c r="H11" s="1"/>
      <c r="I11" s="125">
        <f>SUM(H9:H12)</f>
        <v>0</v>
      </c>
      <c r="J11" s="4"/>
      <c r="K11" s="123"/>
    </row>
    <row r="12" spans="1:11" ht="15" customHeight="1" thickBot="1">
      <c r="A12" s="129"/>
      <c r="B12" s="114"/>
      <c r="C12" s="118"/>
      <c r="D12" s="158"/>
      <c r="E12" s="118"/>
      <c r="F12" s="118"/>
      <c r="G12" s="120"/>
      <c r="H12" s="66"/>
      <c r="I12" s="126"/>
      <c r="J12" s="67"/>
      <c r="K12" s="124"/>
    </row>
    <row r="13" spans="1:11" ht="15" customHeight="1">
      <c r="A13" s="127">
        <v>3</v>
      </c>
      <c r="B13" s="60" t="s">
        <v>42</v>
      </c>
      <c r="C13" s="61"/>
      <c r="D13" s="76" t="str">
        <f>IF(Start!J16="x","ausgewechselt"," ")</f>
        <v> </v>
      </c>
      <c r="E13" s="130" t="s">
        <v>44</v>
      </c>
      <c r="F13" s="131"/>
      <c r="G13" s="132"/>
      <c r="H13" s="62"/>
      <c r="I13" s="133" t="s">
        <v>47</v>
      </c>
      <c r="J13" s="63"/>
      <c r="K13" s="64" t="s">
        <v>1</v>
      </c>
    </row>
    <row r="14" spans="1:11" ht="15.75" customHeight="1">
      <c r="A14" s="128"/>
      <c r="B14" s="135">
        <f>Start!G16</f>
        <v>0</v>
      </c>
      <c r="C14" s="136"/>
      <c r="D14" s="137"/>
      <c r="E14" s="138">
        <f>Start!I16</f>
        <v>0</v>
      </c>
      <c r="F14" s="139"/>
      <c r="G14" s="140"/>
      <c r="H14" s="1"/>
      <c r="I14" s="134"/>
      <c r="J14" s="4"/>
      <c r="K14" s="65" t="s">
        <v>48</v>
      </c>
    </row>
    <row r="15" spans="1:11" ht="15" customHeight="1">
      <c r="A15" s="128"/>
      <c r="B15" s="113" t="s">
        <v>43</v>
      </c>
      <c r="C15" s="117">
        <f>Start!H16</f>
        <v>0</v>
      </c>
      <c r="D15" s="157" t="str">
        <f>IF(Start!J25="x","Karton Nr. Carton-no","Elektronisch életronique")</f>
        <v>Elektronisch életronique</v>
      </c>
      <c r="E15" s="117">
        <f>G11+1</f>
        <v>6</v>
      </c>
      <c r="F15" s="117" t="s">
        <v>0</v>
      </c>
      <c r="G15" s="119">
        <f>IF(Start!J25="x",'2. Runde'!E15:E16+7,E15)</f>
        <v>6</v>
      </c>
      <c r="H15" s="1"/>
      <c r="I15" s="125">
        <f>SUM(H13:H16)</f>
        <v>0</v>
      </c>
      <c r="J15" s="4"/>
      <c r="K15" s="123"/>
    </row>
    <row r="16" spans="1:14" ht="15" customHeight="1" thickBot="1">
      <c r="A16" s="129"/>
      <c r="B16" s="114"/>
      <c r="C16" s="118"/>
      <c r="D16" s="158"/>
      <c r="E16" s="118"/>
      <c r="F16" s="118"/>
      <c r="G16" s="120"/>
      <c r="H16" s="66"/>
      <c r="I16" s="126"/>
      <c r="J16" s="67"/>
      <c r="K16" s="124"/>
      <c r="N16" s="69"/>
    </row>
    <row r="17" spans="1:11" ht="15" customHeight="1">
      <c r="A17" s="127">
        <v>4</v>
      </c>
      <c r="B17" s="60" t="s">
        <v>42</v>
      </c>
      <c r="C17" s="61"/>
      <c r="D17" s="76" t="str">
        <f>IF(Start!J17="x","ausgewechselt"," ")</f>
        <v> </v>
      </c>
      <c r="E17" s="130" t="s">
        <v>44</v>
      </c>
      <c r="F17" s="131"/>
      <c r="G17" s="132"/>
      <c r="H17" s="62"/>
      <c r="I17" s="133" t="s">
        <v>47</v>
      </c>
      <c r="J17" s="63"/>
      <c r="K17" s="64" t="s">
        <v>1</v>
      </c>
    </row>
    <row r="18" spans="1:11" ht="15.75" customHeight="1">
      <c r="A18" s="128"/>
      <c r="B18" s="135">
        <f>Start!G17</f>
        <v>0</v>
      </c>
      <c r="C18" s="136"/>
      <c r="D18" s="137"/>
      <c r="E18" s="138">
        <f>Start!I17</f>
        <v>0</v>
      </c>
      <c r="F18" s="139"/>
      <c r="G18" s="140"/>
      <c r="H18" s="1"/>
      <c r="I18" s="134"/>
      <c r="J18" s="4"/>
      <c r="K18" s="65" t="s">
        <v>48</v>
      </c>
    </row>
    <row r="19" spans="1:11" ht="15" customHeight="1">
      <c r="A19" s="128"/>
      <c r="B19" s="113" t="s">
        <v>43</v>
      </c>
      <c r="C19" s="117">
        <f>Start!H17</f>
        <v>0</v>
      </c>
      <c r="D19" s="157" t="str">
        <f>IF(Start!J25="x","Karton Nr. Carton-no","Elektronisch életronique")</f>
        <v>Elektronisch életronique</v>
      </c>
      <c r="E19" s="117">
        <f>G15+1</f>
        <v>7</v>
      </c>
      <c r="F19" s="117" t="s">
        <v>0</v>
      </c>
      <c r="G19" s="119">
        <f>IF(Start!J25="x",'2. Runde'!E19:E20+7,E19)</f>
        <v>7</v>
      </c>
      <c r="H19" s="1"/>
      <c r="I19" s="125">
        <f>SUM(H17:H20)</f>
        <v>0</v>
      </c>
      <c r="J19" s="4"/>
      <c r="K19" s="123"/>
    </row>
    <row r="20" spans="1:11" ht="15" customHeight="1" thickBot="1">
      <c r="A20" s="129"/>
      <c r="B20" s="114"/>
      <c r="C20" s="118"/>
      <c r="D20" s="158"/>
      <c r="E20" s="118"/>
      <c r="F20" s="118"/>
      <c r="G20" s="120"/>
      <c r="H20" s="66"/>
      <c r="I20" s="126"/>
      <c r="J20" s="67"/>
      <c r="K20" s="124"/>
    </row>
    <row r="21" spans="1:11" ht="15" customHeight="1">
      <c r="A21" s="121" t="s">
        <v>51</v>
      </c>
      <c r="B21" s="121"/>
      <c r="C21" s="121"/>
      <c r="D21" s="121"/>
      <c r="E21" s="121"/>
      <c r="F21" s="121"/>
      <c r="G21" s="121"/>
      <c r="H21" s="106" t="s">
        <v>3</v>
      </c>
      <c r="I21" s="107">
        <f>SUM(I7+I11+I15+I19)</f>
        <v>0</v>
      </c>
      <c r="K21" s="110"/>
    </row>
    <row r="22" spans="1:11" ht="12.75" customHeight="1">
      <c r="A22" s="122"/>
      <c r="B22" s="122"/>
      <c r="C22" s="122"/>
      <c r="D22" s="122"/>
      <c r="E22" s="122"/>
      <c r="F22" s="122"/>
      <c r="G22" s="122"/>
      <c r="H22" s="106"/>
      <c r="I22" s="108"/>
      <c r="K22" s="111"/>
    </row>
    <row r="23" spans="1:11" ht="13.5" customHeight="1" thickBot="1">
      <c r="A23" s="72" t="s">
        <v>52</v>
      </c>
      <c r="B23" s="72"/>
      <c r="C23" s="72"/>
      <c r="D23" s="73"/>
      <c r="E23" s="161"/>
      <c r="F23" s="161"/>
      <c r="G23" s="161"/>
      <c r="H23" s="106"/>
      <c r="I23" s="109"/>
      <c r="K23" s="112"/>
    </row>
    <row r="24" ht="10.5" customHeight="1">
      <c r="A24" s="11"/>
    </row>
    <row r="25" spans="1:11" ht="56.25" customHeight="1">
      <c r="A25" s="159" t="s">
        <v>50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68" t="s">
        <v>49</v>
      </c>
    </row>
    <row r="26" spans="1:11" s="9" customFormat="1" ht="24.75" customHeight="1">
      <c r="A26" s="56" t="s">
        <v>38</v>
      </c>
      <c r="B26" s="143">
        <f>B2</f>
        <v>0</v>
      </c>
      <c r="C26" s="143"/>
      <c r="D26" s="143"/>
      <c r="E26" s="143"/>
      <c r="F26" s="144"/>
      <c r="G26" s="145" t="s">
        <v>40</v>
      </c>
      <c r="H26" s="146"/>
      <c r="I26" s="2">
        <f>I2</f>
        <v>0</v>
      </c>
      <c r="J26" s="6" t="s">
        <v>2</v>
      </c>
      <c r="K26" s="3">
        <f>K2</f>
        <v>2</v>
      </c>
    </row>
    <row r="27" spans="1:11" s="9" customFormat="1" ht="24.75" customHeight="1">
      <c r="A27" s="145" t="s">
        <v>39</v>
      </c>
      <c r="B27" s="147"/>
      <c r="C27" s="148">
        <f>C3</f>
        <v>0</v>
      </c>
      <c r="D27" s="148"/>
      <c r="E27" s="148"/>
      <c r="F27" s="148"/>
      <c r="G27" s="7" t="s">
        <v>46</v>
      </c>
      <c r="H27" s="149">
        <f>H3</f>
        <v>0</v>
      </c>
      <c r="I27" s="149"/>
      <c r="J27" s="58" t="s">
        <v>45</v>
      </c>
      <c r="K27" s="18">
        <f>K3</f>
        <v>0</v>
      </c>
    </row>
    <row r="28" spans="1:11" s="9" customFormat="1" ht="24.75" customHeight="1" thickBot="1">
      <c r="A28" s="150" t="s">
        <v>41</v>
      </c>
      <c r="B28" s="151"/>
      <c r="C28" s="152">
        <f>C4</f>
        <v>0</v>
      </c>
      <c r="D28" s="152"/>
      <c r="E28" s="153">
        <f>E4</f>
        <v>0</v>
      </c>
      <c r="F28" s="153"/>
      <c r="G28" s="154"/>
      <c r="H28" s="71" t="str">
        <f>H4</f>
        <v>E-Mail:</v>
      </c>
      <c r="I28" s="141">
        <f>I4</f>
        <v>0</v>
      </c>
      <c r="J28" s="141"/>
      <c r="K28" s="142"/>
    </row>
    <row r="29" spans="1:11" s="10" customFormat="1" ht="15" customHeight="1">
      <c r="A29" s="127">
        <v>1</v>
      </c>
      <c r="B29" s="60" t="s">
        <v>42</v>
      </c>
      <c r="C29" s="61"/>
      <c r="D29" s="76" t="str">
        <f>D5</f>
        <v> </v>
      </c>
      <c r="E29" s="130" t="s">
        <v>44</v>
      </c>
      <c r="F29" s="131"/>
      <c r="G29" s="132"/>
      <c r="H29" s="63">
        <f>H5</f>
        <v>0</v>
      </c>
      <c r="I29" s="133" t="s">
        <v>47</v>
      </c>
      <c r="J29" s="63"/>
      <c r="K29" s="64" t="s">
        <v>1</v>
      </c>
    </row>
    <row r="30" spans="1:11" s="10" customFormat="1" ht="15.75" customHeight="1">
      <c r="A30" s="128"/>
      <c r="B30" s="135">
        <f>B6</f>
        <v>0</v>
      </c>
      <c r="C30" s="136"/>
      <c r="D30" s="137"/>
      <c r="E30" s="138">
        <f>E6</f>
        <v>0</v>
      </c>
      <c r="F30" s="139"/>
      <c r="G30" s="140"/>
      <c r="H30" s="4">
        <f aca="true" t="shared" si="0" ref="H30:H44">H6</f>
        <v>0</v>
      </c>
      <c r="I30" s="134"/>
      <c r="J30" s="4"/>
      <c r="K30" s="65" t="s">
        <v>48</v>
      </c>
    </row>
    <row r="31" spans="1:11" s="10" customFormat="1" ht="15" customHeight="1">
      <c r="A31" s="128"/>
      <c r="B31" s="113" t="s">
        <v>43</v>
      </c>
      <c r="C31" s="117">
        <f>C7</f>
        <v>0</v>
      </c>
      <c r="D31" s="115" t="str">
        <f>D7</f>
        <v>Elektronisch életronique</v>
      </c>
      <c r="E31" s="117">
        <f>E7</f>
        <v>4</v>
      </c>
      <c r="F31" s="117" t="s">
        <v>0</v>
      </c>
      <c r="G31" s="119">
        <f>G7</f>
        <v>4</v>
      </c>
      <c r="H31" s="4">
        <f t="shared" si="0"/>
        <v>0</v>
      </c>
      <c r="I31" s="125">
        <f>I7</f>
        <v>0</v>
      </c>
      <c r="J31" s="4"/>
      <c r="K31" s="123"/>
    </row>
    <row r="32" spans="1:11" s="10" customFormat="1" ht="15" customHeight="1" thickBot="1">
      <c r="A32" s="129"/>
      <c r="B32" s="114"/>
      <c r="C32" s="118"/>
      <c r="D32" s="116"/>
      <c r="E32" s="118"/>
      <c r="F32" s="118"/>
      <c r="G32" s="120"/>
      <c r="H32" s="67">
        <f t="shared" si="0"/>
        <v>0</v>
      </c>
      <c r="I32" s="126"/>
      <c r="J32" s="67"/>
      <c r="K32" s="124"/>
    </row>
    <row r="33" spans="1:11" ht="15" customHeight="1">
      <c r="A33" s="127">
        <v>2</v>
      </c>
      <c r="B33" s="60" t="s">
        <v>42</v>
      </c>
      <c r="C33" s="61"/>
      <c r="D33" s="76" t="str">
        <f>D9</f>
        <v> </v>
      </c>
      <c r="E33" s="130" t="s">
        <v>44</v>
      </c>
      <c r="F33" s="131"/>
      <c r="G33" s="132"/>
      <c r="H33" s="63">
        <f t="shared" si="0"/>
        <v>0</v>
      </c>
      <c r="I33" s="133" t="s">
        <v>47</v>
      </c>
      <c r="J33" s="63"/>
      <c r="K33" s="64" t="s">
        <v>1</v>
      </c>
    </row>
    <row r="34" spans="1:11" ht="15.75" customHeight="1">
      <c r="A34" s="128"/>
      <c r="B34" s="135">
        <f>B10</f>
        <v>0</v>
      </c>
      <c r="C34" s="136"/>
      <c r="D34" s="137"/>
      <c r="E34" s="138">
        <f>E10</f>
        <v>0</v>
      </c>
      <c r="F34" s="139"/>
      <c r="G34" s="140"/>
      <c r="H34" s="4">
        <f t="shared" si="0"/>
        <v>0</v>
      </c>
      <c r="I34" s="134"/>
      <c r="J34" s="4"/>
      <c r="K34" s="65" t="s">
        <v>48</v>
      </c>
    </row>
    <row r="35" spans="1:11" ht="15" customHeight="1">
      <c r="A35" s="128"/>
      <c r="B35" s="113" t="s">
        <v>43</v>
      </c>
      <c r="C35" s="117">
        <f>C11</f>
        <v>0</v>
      </c>
      <c r="D35" s="115" t="str">
        <f>D11</f>
        <v>Elektronisch életronique</v>
      </c>
      <c r="E35" s="117">
        <f>E11</f>
        <v>5</v>
      </c>
      <c r="F35" s="117" t="s">
        <v>0</v>
      </c>
      <c r="G35" s="119">
        <f>G11</f>
        <v>5</v>
      </c>
      <c r="H35" s="4">
        <f t="shared" si="0"/>
        <v>0</v>
      </c>
      <c r="I35" s="125">
        <f>I11</f>
        <v>0</v>
      </c>
      <c r="J35" s="4"/>
      <c r="K35" s="123"/>
    </row>
    <row r="36" spans="1:11" ht="15" customHeight="1" thickBot="1">
      <c r="A36" s="129"/>
      <c r="B36" s="114"/>
      <c r="C36" s="118"/>
      <c r="D36" s="116"/>
      <c r="E36" s="118"/>
      <c r="F36" s="118"/>
      <c r="G36" s="120"/>
      <c r="H36" s="67">
        <f t="shared" si="0"/>
        <v>0</v>
      </c>
      <c r="I36" s="126"/>
      <c r="J36" s="67"/>
      <c r="K36" s="124"/>
    </row>
    <row r="37" spans="1:11" ht="15" customHeight="1">
      <c r="A37" s="127">
        <v>3</v>
      </c>
      <c r="B37" s="60" t="s">
        <v>42</v>
      </c>
      <c r="C37" s="61"/>
      <c r="D37" s="76" t="str">
        <f>D13</f>
        <v> </v>
      </c>
      <c r="E37" s="130" t="s">
        <v>44</v>
      </c>
      <c r="F37" s="131"/>
      <c r="G37" s="132"/>
      <c r="H37" s="63">
        <f t="shared" si="0"/>
        <v>0</v>
      </c>
      <c r="I37" s="133" t="s">
        <v>47</v>
      </c>
      <c r="J37" s="63"/>
      <c r="K37" s="64" t="s">
        <v>1</v>
      </c>
    </row>
    <row r="38" spans="1:11" ht="15.75" customHeight="1">
      <c r="A38" s="128"/>
      <c r="B38" s="135">
        <f>B14</f>
        <v>0</v>
      </c>
      <c r="C38" s="136"/>
      <c r="D38" s="137"/>
      <c r="E38" s="138">
        <f>E14</f>
        <v>0</v>
      </c>
      <c r="F38" s="139"/>
      <c r="G38" s="140"/>
      <c r="H38" s="4">
        <f t="shared" si="0"/>
        <v>0</v>
      </c>
      <c r="I38" s="134"/>
      <c r="J38" s="4"/>
      <c r="K38" s="65" t="s">
        <v>48</v>
      </c>
    </row>
    <row r="39" spans="1:11" ht="15" customHeight="1">
      <c r="A39" s="128"/>
      <c r="B39" s="113" t="s">
        <v>43</v>
      </c>
      <c r="C39" s="117">
        <f>C15</f>
        <v>0</v>
      </c>
      <c r="D39" s="115" t="str">
        <f>D15</f>
        <v>Elektronisch életronique</v>
      </c>
      <c r="E39" s="117">
        <f>E15</f>
        <v>6</v>
      </c>
      <c r="F39" s="117" t="s">
        <v>0</v>
      </c>
      <c r="G39" s="119">
        <f>G15</f>
        <v>6</v>
      </c>
      <c r="H39" s="4">
        <f t="shared" si="0"/>
        <v>0</v>
      </c>
      <c r="I39" s="125">
        <f>I15</f>
        <v>0</v>
      </c>
      <c r="J39" s="4"/>
      <c r="K39" s="123"/>
    </row>
    <row r="40" spans="1:11" ht="15" customHeight="1" thickBot="1">
      <c r="A40" s="129"/>
      <c r="B40" s="114"/>
      <c r="C40" s="118"/>
      <c r="D40" s="116"/>
      <c r="E40" s="118"/>
      <c r="F40" s="118"/>
      <c r="G40" s="120"/>
      <c r="H40" s="67">
        <f t="shared" si="0"/>
        <v>0</v>
      </c>
      <c r="I40" s="126"/>
      <c r="J40" s="67"/>
      <c r="K40" s="124"/>
    </row>
    <row r="41" spans="1:11" ht="15" customHeight="1">
      <c r="A41" s="127">
        <v>4</v>
      </c>
      <c r="B41" s="60" t="s">
        <v>42</v>
      </c>
      <c r="C41" s="61"/>
      <c r="D41" s="76" t="str">
        <f>D17</f>
        <v> </v>
      </c>
      <c r="E41" s="130" t="s">
        <v>44</v>
      </c>
      <c r="F41" s="131"/>
      <c r="G41" s="132"/>
      <c r="H41" s="63">
        <f t="shared" si="0"/>
        <v>0</v>
      </c>
      <c r="I41" s="133" t="s">
        <v>47</v>
      </c>
      <c r="J41" s="63"/>
      <c r="K41" s="64" t="s">
        <v>1</v>
      </c>
    </row>
    <row r="42" spans="1:11" ht="15.75" customHeight="1">
      <c r="A42" s="128"/>
      <c r="B42" s="135">
        <f>B18</f>
        <v>0</v>
      </c>
      <c r="C42" s="136"/>
      <c r="D42" s="137"/>
      <c r="E42" s="138">
        <f>E18</f>
        <v>0</v>
      </c>
      <c r="F42" s="139"/>
      <c r="G42" s="140"/>
      <c r="H42" s="4">
        <f t="shared" si="0"/>
        <v>0</v>
      </c>
      <c r="I42" s="134"/>
      <c r="J42" s="4"/>
      <c r="K42" s="65" t="s">
        <v>48</v>
      </c>
    </row>
    <row r="43" spans="1:11" ht="15" customHeight="1">
      <c r="A43" s="128"/>
      <c r="B43" s="113" t="s">
        <v>43</v>
      </c>
      <c r="C43" s="117">
        <f>C19</f>
        <v>0</v>
      </c>
      <c r="D43" s="115" t="str">
        <f>D19</f>
        <v>Elektronisch életronique</v>
      </c>
      <c r="E43" s="117">
        <f>E19</f>
        <v>7</v>
      </c>
      <c r="F43" s="117" t="s">
        <v>0</v>
      </c>
      <c r="G43" s="119">
        <f>G19</f>
        <v>7</v>
      </c>
      <c r="H43" s="4">
        <f t="shared" si="0"/>
        <v>0</v>
      </c>
      <c r="I43" s="125">
        <f>I19</f>
        <v>0</v>
      </c>
      <c r="J43" s="4"/>
      <c r="K43" s="123"/>
    </row>
    <row r="44" spans="1:11" ht="15" customHeight="1" thickBot="1">
      <c r="A44" s="129"/>
      <c r="B44" s="114"/>
      <c r="C44" s="118"/>
      <c r="D44" s="116"/>
      <c r="E44" s="118"/>
      <c r="F44" s="118"/>
      <c r="G44" s="120"/>
      <c r="H44" s="67">
        <f t="shared" si="0"/>
        <v>0</v>
      </c>
      <c r="I44" s="126"/>
      <c r="J44" s="67"/>
      <c r="K44" s="124"/>
    </row>
    <row r="45" spans="1:11" s="74" customFormat="1" ht="15" customHeight="1">
      <c r="A45" s="121" t="s">
        <v>51</v>
      </c>
      <c r="B45" s="121"/>
      <c r="C45" s="121"/>
      <c r="D45" s="121"/>
      <c r="E45" s="121"/>
      <c r="F45" s="121"/>
      <c r="G45" s="121"/>
      <c r="H45" s="106" t="s">
        <v>3</v>
      </c>
      <c r="I45" s="107">
        <f>I21</f>
        <v>0</v>
      </c>
      <c r="K45" s="110"/>
    </row>
    <row r="46" spans="1:11" ht="12.75" customHeight="1">
      <c r="A46" s="122"/>
      <c r="B46" s="122"/>
      <c r="C46" s="122"/>
      <c r="D46" s="122"/>
      <c r="E46" s="122"/>
      <c r="F46" s="122"/>
      <c r="G46" s="122"/>
      <c r="H46" s="106"/>
      <c r="I46" s="108"/>
      <c r="K46" s="111"/>
    </row>
    <row r="47" spans="1:11" ht="13.5" customHeight="1" thickBot="1">
      <c r="A47" s="72" t="s">
        <v>52</v>
      </c>
      <c r="B47" s="72"/>
      <c r="C47" s="72"/>
      <c r="D47" s="73"/>
      <c r="E47" s="77">
        <f>E23</f>
        <v>0</v>
      </c>
      <c r="F47" s="78"/>
      <c r="G47" s="78"/>
      <c r="H47" s="106"/>
      <c r="I47" s="109"/>
      <c r="K47" s="112"/>
    </row>
    <row r="48" spans="1:11" ht="56.25" customHeight="1">
      <c r="A48" s="159" t="s">
        <v>50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68" t="s">
        <v>49</v>
      </c>
    </row>
    <row r="49" spans="1:11" s="9" customFormat="1" ht="24.75" customHeight="1">
      <c r="A49" s="56" t="s">
        <v>38</v>
      </c>
      <c r="B49" s="143">
        <f>B26</f>
        <v>0</v>
      </c>
      <c r="C49" s="143"/>
      <c r="D49" s="143"/>
      <c r="E49" s="143"/>
      <c r="F49" s="144"/>
      <c r="G49" s="145" t="s">
        <v>40</v>
      </c>
      <c r="H49" s="146"/>
      <c r="I49" s="2">
        <f>I26</f>
        <v>0</v>
      </c>
      <c r="J49" s="6" t="s">
        <v>2</v>
      </c>
      <c r="K49" s="3">
        <f>K26</f>
        <v>2</v>
      </c>
    </row>
    <row r="50" spans="1:11" s="9" customFormat="1" ht="24.75" customHeight="1">
      <c r="A50" s="145" t="s">
        <v>39</v>
      </c>
      <c r="B50" s="147"/>
      <c r="C50" s="148">
        <f>C27</f>
        <v>0</v>
      </c>
      <c r="D50" s="148"/>
      <c r="E50" s="148"/>
      <c r="F50" s="148"/>
      <c r="G50" s="7" t="s">
        <v>46</v>
      </c>
      <c r="H50" s="149">
        <f>H27</f>
        <v>0</v>
      </c>
      <c r="I50" s="149"/>
      <c r="J50" s="58" t="s">
        <v>45</v>
      </c>
      <c r="K50" s="18">
        <f>K27</f>
        <v>0</v>
      </c>
    </row>
    <row r="51" spans="1:11" s="9" customFormat="1" ht="24.75" customHeight="1" thickBot="1">
      <c r="A51" s="150" t="s">
        <v>41</v>
      </c>
      <c r="B51" s="151"/>
      <c r="C51" s="152">
        <f>C28</f>
        <v>0</v>
      </c>
      <c r="D51" s="152"/>
      <c r="E51" s="153">
        <f>E28</f>
        <v>0</v>
      </c>
      <c r="F51" s="153"/>
      <c r="G51" s="154"/>
      <c r="H51" s="71" t="str">
        <f>H28</f>
        <v>E-Mail:</v>
      </c>
      <c r="I51" s="141">
        <f>I28</f>
        <v>0</v>
      </c>
      <c r="J51" s="141"/>
      <c r="K51" s="142"/>
    </row>
    <row r="52" spans="1:11" s="10" customFormat="1" ht="15" customHeight="1">
      <c r="A52" s="127">
        <v>1</v>
      </c>
      <c r="B52" s="60" t="s">
        <v>42</v>
      </c>
      <c r="C52" s="61"/>
      <c r="D52" s="76" t="str">
        <f>D29</f>
        <v> </v>
      </c>
      <c r="E52" s="130" t="s">
        <v>44</v>
      </c>
      <c r="F52" s="131"/>
      <c r="G52" s="132"/>
      <c r="H52" s="63">
        <f>H29</f>
        <v>0</v>
      </c>
      <c r="I52" s="133" t="s">
        <v>47</v>
      </c>
      <c r="J52" s="63"/>
      <c r="K52" s="64" t="s">
        <v>1</v>
      </c>
    </row>
    <row r="53" spans="1:11" s="10" customFormat="1" ht="15.75" customHeight="1">
      <c r="A53" s="128"/>
      <c r="B53" s="135">
        <f>B30</f>
        <v>0</v>
      </c>
      <c r="C53" s="136"/>
      <c r="D53" s="137"/>
      <c r="E53" s="138">
        <f>E30</f>
        <v>0</v>
      </c>
      <c r="F53" s="139"/>
      <c r="G53" s="140"/>
      <c r="H53" s="4">
        <f aca="true" t="shared" si="1" ref="H53:H67">H30</f>
        <v>0</v>
      </c>
      <c r="I53" s="134"/>
      <c r="J53" s="4"/>
      <c r="K53" s="65" t="s">
        <v>48</v>
      </c>
    </row>
    <row r="54" spans="1:11" s="10" customFormat="1" ht="15" customHeight="1">
      <c r="A54" s="128"/>
      <c r="B54" s="113" t="s">
        <v>43</v>
      </c>
      <c r="C54" s="117">
        <f>C31</f>
        <v>0</v>
      </c>
      <c r="D54" s="115" t="str">
        <f>D31</f>
        <v>Elektronisch életronique</v>
      </c>
      <c r="E54" s="117">
        <f>E31</f>
        <v>4</v>
      </c>
      <c r="F54" s="117" t="s">
        <v>0</v>
      </c>
      <c r="G54" s="119">
        <f>G31</f>
        <v>4</v>
      </c>
      <c r="H54" s="4">
        <f t="shared" si="1"/>
        <v>0</v>
      </c>
      <c r="I54" s="125">
        <f>I31</f>
        <v>0</v>
      </c>
      <c r="J54" s="4"/>
      <c r="K54" s="123"/>
    </row>
    <row r="55" spans="1:11" s="10" customFormat="1" ht="15" customHeight="1" thickBot="1">
      <c r="A55" s="129"/>
      <c r="B55" s="114"/>
      <c r="C55" s="118"/>
      <c r="D55" s="116"/>
      <c r="E55" s="118"/>
      <c r="F55" s="118"/>
      <c r="G55" s="120"/>
      <c r="H55" s="67">
        <f t="shared" si="1"/>
        <v>0</v>
      </c>
      <c r="I55" s="126"/>
      <c r="J55" s="67"/>
      <c r="K55" s="124"/>
    </row>
    <row r="56" spans="1:11" ht="15" customHeight="1">
      <c r="A56" s="127">
        <v>2</v>
      </c>
      <c r="B56" s="60" t="s">
        <v>42</v>
      </c>
      <c r="C56" s="61"/>
      <c r="D56" s="76" t="str">
        <f>D33</f>
        <v> </v>
      </c>
      <c r="E56" s="130" t="s">
        <v>44</v>
      </c>
      <c r="F56" s="131"/>
      <c r="G56" s="132"/>
      <c r="H56" s="63">
        <f t="shared" si="1"/>
        <v>0</v>
      </c>
      <c r="I56" s="133" t="s">
        <v>47</v>
      </c>
      <c r="J56" s="63"/>
      <c r="K56" s="64" t="s">
        <v>1</v>
      </c>
    </row>
    <row r="57" spans="1:11" ht="15.75" customHeight="1">
      <c r="A57" s="128"/>
      <c r="B57" s="135">
        <f>B34</f>
        <v>0</v>
      </c>
      <c r="C57" s="136"/>
      <c r="D57" s="137"/>
      <c r="E57" s="138">
        <f>E34</f>
        <v>0</v>
      </c>
      <c r="F57" s="139"/>
      <c r="G57" s="140"/>
      <c r="H57" s="4">
        <f t="shared" si="1"/>
        <v>0</v>
      </c>
      <c r="I57" s="134"/>
      <c r="J57" s="4"/>
      <c r="K57" s="65" t="s">
        <v>48</v>
      </c>
    </row>
    <row r="58" spans="1:11" ht="15" customHeight="1">
      <c r="A58" s="128"/>
      <c r="B58" s="113" t="s">
        <v>43</v>
      </c>
      <c r="C58" s="117">
        <f>C35</f>
        <v>0</v>
      </c>
      <c r="D58" s="115" t="str">
        <f>D35</f>
        <v>Elektronisch életronique</v>
      </c>
      <c r="E58" s="117">
        <f>E35</f>
        <v>5</v>
      </c>
      <c r="F58" s="117" t="s">
        <v>0</v>
      </c>
      <c r="G58" s="119">
        <f>G35</f>
        <v>5</v>
      </c>
      <c r="H58" s="4">
        <f t="shared" si="1"/>
        <v>0</v>
      </c>
      <c r="I58" s="125">
        <f>I35</f>
        <v>0</v>
      </c>
      <c r="J58" s="4"/>
      <c r="K58" s="123"/>
    </row>
    <row r="59" spans="1:11" ht="15" customHeight="1" thickBot="1">
      <c r="A59" s="129"/>
      <c r="B59" s="114"/>
      <c r="C59" s="118"/>
      <c r="D59" s="116"/>
      <c r="E59" s="118"/>
      <c r="F59" s="118"/>
      <c r="G59" s="120"/>
      <c r="H59" s="67">
        <f t="shared" si="1"/>
        <v>0</v>
      </c>
      <c r="I59" s="126"/>
      <c r="J59" s="67"/>
      <c r="K59" s="124"/>
    </row>
    <row r="60" spans="1:11" ht="15" customHeight="1">
      <c r="A60" s="127">
        <v>3</v>
      </c>
      <c r="B60" s="60" t="s">
        <v>42</v>
      </c>
      <c r="C60" s="61"/>
      <c r="D60" s="76" t="str">
        <f>D37</f>
        <v> </v>
      </c>
      <c r="E60" s="130" t="s">
        <v>44</v>
      </c>
      <c r="F60" s="131"/>
      <c r="G60" s="132"/>
      <c r="H60" s="63">
        <f t="shared" si="1"/>
        <v>0</v>
      </c>
      <c r="I60" s="133" t="s">
        <v>47</v>
      </c>
      <c r="J60" s="63"/>
      <c r="K60" s="64" t="s">
        <v>1</v>
      </c>
    </row>
    <row r="61" spans="1:11" ht="15.75" customHeight="1">
      <c r="A61" s="128"/>
      <c r="B61" s="135">
        <f>B38</f>
        <v>0</v>
      </c>
      <c r="C61" s="136"/>
      <c r="D61" s="137"/>
      <c r="E61" s="138">
        <f>E38</f>
        <v>0</v>
      </c>
      <c r="F61" s="139"/>
      <c r="G61" s="140"/>
      <c r="H61" s="4">
        <f t="shared" si="1"/>
        <v>0</v>
      </c>
      <c r="I61" s="134"/>
      <c r="J61" s="4"/>
      <c r="K61" s="65" t="s">
        <v>48</v>
      </c>
    </row>
    <row r="62" spans="1:11" ht="15" customHeight="1">
      <c r="A62" s="128"/>
      <c r="B62" s="113" t="s">
        <v>43</v>
      </c>
      <c r="C62" s="117">
        <f>C39</f>
        <v>0</v>
      </c>
      <c r="D62" s="115" t="str">
        <f>D39</f>
        <v>Elektronisch életronique</v>
      </c>
      <c r="E62" s="117">
        <f>E39</f>
        <v>6</v>
      </c>
      <c r="F62" s="117" t="s">
        <v>0</v>
      </c>
      <c r="G62" s="119">
        <f>G39</f>
        <v>6</v>
      </c>
      <c r="H62" s="4">
        <f t="shared" si="1"/>
        <v>0</v>
      </c>
      <c r="I62" s="125">
        <f>I39</f>
        <v>0</v>
      </c>
      <c r="J62" s="4"/>
      <c r="K62" s="123"/>
    </row>
    <row r="63" spans="1:11" ht="15" customHeight="1" thickBot="1">
      <c r="A63" s="129"/>
      <c r="B63" s="114"/>
      <c r="C63" s="118"/>
      <c r="D63" s="116"/>
      <c r="E63" s="118"/>
      <c r="F63" s="118"/>
      <c r="G63" s="120"/>
      <c r="H63" s="67">
        <f t="shared" si="1"/>
        <v>0</v>
      </c>
      <c r="I63" s="126"/>
      <c r="J63" s="67"/>
      <c r="K63" s="124"/>
    </row>
    <row r="64" spans="1:11" ht="15" customHeight="1">
      <c r="A64" s="127">
        <v>4</v>
      </c>
      <c r="B64" s="60" t="s">
        <v>42</v>
      </c>
      <c r="C64" s="61"/>
      <c r="D64" s="76" t="str">
        <f>D41</f>
        <v> </v>
      </c>
      <c r="E64" s="130" t="s">
        <v>44</v>
      </c>
      <c r="F64" s="131"/>
      <c r="G64" s="132"/>
      <c r="H64" s="63">
        <f t="shared" si="1"/>
        <v>0</v>
      </c>
      <c r="I64" s="133" t="s">
        <v>47</v>
      </c>
      <c r="J64" s="63"/>
      <c r="K64" s="64" t="s">
        <v>1</v>
      </c>
    </row>
    <row r="65" spans="1:11" ht="15.75" customHeight="1">
      <c r="A65" s="128"/>
      <c r="B65" s="135">
        <f>B42</f>
        <v>0</v>
      </c>
      <c r="C65" s="136"/>
      <c r="D65" s="137"/>
      <c r="E65" s="138">
        <f>E42</f>
        <v>0</v>
      </c>
      <c r="F65" s="139"/>
      <c r="G65" s="140"/>
      <c r="H65" s="4">
        <f t="shared" si="1"/>
        <v>0</v>
      </c>
      <c r="I65" s="134"/>
      <c r="J65" s="4"/>
      <c r="K65" s="65" t="s">
        <v>48</v>
      </c>
    </row>
    <row r="66" spans="1:11" ht="15" customHeight="1">
      <c r="A66" s="128"/>
      <c r="B66" s="113" t="s">
        <v>43</v>
      </c>
      <c r="C66" s="117">
        <f>C43</f>
        <v>0</v>
      </c>
      <c r="D66" s="115" t="str">
        <f>D43</f>
        <v>Elektronisch életronique</v>
      </c>
      <c r="E66" s="117">
        <f>E43</f>
        <v>7</v>
      </c>
      <c r="F66" s="117" t="s">
        <v>0</v>
      </c>
      <c r="G66" s="119">
        <f>G43</f>
        <v>7</v>
      </c>
      <c r="H66" s="4">
        <f t="shared" si="1"/>
        <v>0</v>
      </c>
      <c r="I66" s="125">
        <f>I43</f>
        <v>0</v>
      </c>
      <c r="J66" s="4"/>
      <c r="K66" s="123"/>
    </row>
    <row r="67" spans="1:11" ht="15" customHeight="1" thickBot="1">
      <c r="A67" s="129"/>
      <c r="B67" s="114"/>
      <c r="C67" s="118"/>
      <c r="D67" s="116"/>
      <c r="E67" s="118"/>
      <c r="F67" s="118"/>
      <c r="G67" s="120"/>
      <c r="H67" s="67">
        <f t="shared" si="1"/>
        <v>0</v>
      </c>
      <c r="I67" s="126"/>
      <c r="J67" s="67"/>
      <c r="K67" s="124"/>
    </row>
    <row r="68" spans="1:11" s="74" customFormat="1" ht="15" customHeight="1">
      <c r="A68" s="121" t="s">
        <v>51</v>
      </c>
      <c r="B68" s="121"/>
      <c r="C68" s="121"/>
      <c r="D68" s="121"/>
      <c r="E68" s="121"/>
      <c r="F68" s="121"/>
      <c r="G68" s="121"/>
      <c r="H68" s="106" t="s">
        <v>3</v>
      </c>
      <c r="I68" s="107">
        <f>I45</f>
        <v>0</v>
      </c>
      <c r="K68" s="110"/>
    </row>
    <row r="69" spans="1:11" ht="12.75" customHeight="1">
      <c r="A69" s="122"/>
      <c r="B69" s="122"/>
      <c r="C69" s="122"/>
      <c r="D69" s="122"/>
      <c r="E69" s="122"/>
      <c r="F69" s="122"/>
      <c r="G69" s="122"/>
      <c r="H69" s="106"/>
      <c r="I69" s="108"/>
      <c r="K69" s="111"/>
    </row>
    <row r="70" spans="1:11" ht="13.5" customHeight="1" thickBot="1">
      <c r="A70" s="72" t="s">
        <v>52</v>
      </c>
      <c r="B70" s="72"/>
      <c r="C70" s="72"/>
      <c r="D70" s="73"/>
      <c r="E70" s="77">
        <f>E47</f>
        <v>0</v>
      </c>
      <c r="F70" s="78"/>
      <c r="G70" s="78"/>
      <c r="H70" s="106"/>
      <c r="I70" s="109"/>
      <c r="K70" s="112"/>
    </row>
  </sheetData>
  <sheetProtection sheet="1" objects="1" scenarios="1"/>
  <mergeCells count="198">
    <mergeCell ref="I68:I70"/>
    <mergeCell ref="K68:K70"/>
    <mergeCell ref="F66:F67"/>
    <mergeCell ref="G66:G67"/>
    <mergeCell ref="A68:G69"/>
    <mergeCell ref="H68:H70"/>
    <mergeCell ref="K66:K67"/>
    <mergeCell ref="I66:I67"/>
    <mergeCell ref="D66:D67"/>
    <mergeCell ref="E66:E67"/>
    <mergeCell ref="K62:K63"/>
    <mergeCell ref="A64:A67"/>
    <mergeCell ref="E64:G64"/>
    <mergeCell ref="I64:I65"/>
    <mergeCell ref="B65:D65"/>
    <mergeCell ref="E65:G65"/>
    <mergeCell ref="B66:B67"/>
    <mergeCell ref="C66:C67"/>
    <mergeCell ref="I60:I61"/>
    <mergeCell ref="B61:D61"/>
    <mergeCell ref="E61:G61"/>
    <mergeCell ref="B62:B63"/>
    <mergeCell ref="C62:C63"/>
    <mergeCell ref="D62:D63"/>
    <mergeCell ref="E62:E63"/>
    <mergeCell ref="F62:F63"/>
    <mergeCell ref="G62:G63"/>
    <mergeCell ref="I62:I63"/>
    <mergeCell ref="G58:G59"/>
    <mergeCell ref="A60:A63"/>
    <mergeCell ref="E60:G60"/>
    <mergeCell ref="A56:A59"/>
    <mergeCell ref="B57:D57"/>
    <mergeCell ref="B58:B59"/>
    <mergeCell ref="C58:C59"/>
    <mergeCell ref="D58:D59"/>
    <mergeCell ref="K58:K59"/>
    <mergeCell ref="G54:G55"/>
    <mergeCell ref="I54:I55"/>
    <mergeCell ref="K54:K55"/>
    <mergeCell ref="E56:G56"/>
    <mergeCell ref="I56:I57"/>
    <mergeCell ref="E57:G57"/>
    <mergeCell ref="I58:I59"/>
    <mergeCell ref="E58:E59"/>
    <mergeCell ref="F58:F59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A50:B50"/>
    <mergeCell ref="C50:F50"/>
    <mergeCell ref="H50:I50"/>
    <mergeCell ref="A51:B51"/>
    <mergeCell ref="C51:D51"/>
    <mergeCell ref="E51:G51"/>
    <mergeCell ref="I51:K51"/>
    <mergeCell ref="A45:G46"/>
    <mergeCell ref="H45:H47"/>
    <mergeCell ref="I45:I47"/>
    <mergeCell ref="K45:K47"/>
    <mergeCell ref="A48:J48"/>
    <mergeCell ref="B49:F49"/>
    <mergeCell ref="G49:H49"/>
    <mergeCell ref="D43:D44"/>
    <mergeCell ref="E43:E44"/>
    <mergeCell ref="F43:F44"/>
    <mergeCell ref="G43:G44"/>
    <mergeCell ref="I43:I44"/>
    <mergeCell ref="A41:A44"/>
    <mergeCell ref="B42:D42"/>
    <mergeCell ref="B43:B44"/>
    <mergeCell ref="C43:C44"/>
    <mergeCell ref="K43:K44"/>
    <mergeCell ref="G39:G40"/>
    <mergeCell ref="I39:I40"/>
    <mergeCell ref="K39:K40"/>
    <mergeCell ref="E41:G41"/>
    <mergeCell ref="I41:I42"/>
    <mergeCell ref="E42:G42"/>
    <mergeCell ref="F39:F40"/>
    <mergeCell ref="A37:A40"/>
    <mergeCell ref="E37:G37"/>
    <mergeCell ref="B39:B40"/>
    <mergeCell ref="C39:C40"/>
    <mergeCell ref="D39:D40"/>
    <mergeCell ref="E39:E40"/>
    <mergeCell ref="F35:F36"/>
    <mergeCell ref="G35:G36"/>
    <mergeCell ref="I37:I38"/>
    <mergeCell ref="B38:D38"/>
    <mergeCell ref="E38:G38"/>
    <mergeCell ref="K35:K36"/>
    <mergeCell ref="I35:I36"/>
    <mergeCell ref="D35:D36"/>
    <mergeCell ref="E35:E36"/>
    <mergeCell ref="G31:G32"/>
    <mergeCell ref="I31:I32"/>
    <mergeCell ref="K31:K32"/>
    <mergeCell ref="A33:A36"/>
    <mergeCell ref="E33:G33"/>
    <mergeCell ref="I33:I34"/>
    <mergeCell ref="B34:D34"/>
    <mergeCell ref="E34:G34"/>
    <mergeCell ref="B35:B36"/>
    <mergeCell ref="C35:C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B26:F26"/>
    <mergeCell ref="G26:H26"/>
    <mergeCell ref="A27:B27"/>
    <mergeCell ref="C27:F27"/>
    <mergeCell ref="H27:I27"/>
    <mergeCell ref="A28:B28"/>
    <mergeCell ref="C28:D28"/>
    <mergeCell ref="E28:G28"/>
    <mergeCell ref="I28:K28"/>
    <mergeCell ref="A21:G22"/>
    <mergeCell ref="H21:H23"/>
    <mergeCell ref="I21:I23"/>
    <mergeCell ref="K21:K23"/>
    <mergeCell ref="E23:G23"/>
    <mergeCell ref="A25:J25"/>
    <mergeCell ref="D19:D20"/>
    <mergeCell ref="E19:E20"/>
    <mergeCell ref="F19:F20"/>
    <mergeCell ref="G19:G20"/>
    <mergeCell ref="I19:I20"/>
    <mergeCell ref="A17:A20"/>
    <mergeCell ref="B18:D18"/>
    <mergeCell ref="B19:B20"/>
    <mergeCell ref="C19:C20"/>
    <mergeCell ref="K19:K20"/>
    <mergeCell ref="G15:G16"/>
    <mergeCell ref="I15:I16"/>
    <mergeCell ref="K15:K16"/>
    <mergeCell ref="E17:G17"/>
    <mergeCell ref="I17:I18"/>
    <mergeCell ref="E18:G18"/>
    <mergeCell ref="I13:I14"/>
    <mergeCell ref="B14:D14"/>
    <mergeCell ref="E14:G14"/>
    <mergeCell ref="B15:B16"/>
    <mergeCell ref="C15:C16"/>
    <mergeCell ref="D15:D16"/>
    <mergeCell ref="E15:E16"/>
    <mergeCell ref="F15:F16"/>
    <mergeCell ref="G11:G12"/>
    <mergeCell ref="A13:A16"/>
    <mergeCell ref="E13:G13"/>
    <mergeCell ref="A9:A12"/>
    <mergeCell ref="B10:D10"/>
    <mergeCell ref="B11:B12"/>
    <mergeCell ref="C11:C12"/>
    <mergeCell ref="D11:D12"/>
    <mergeCell ref="K11:K12"/>
    <mergeCell ref="G7:G8"/>
    <mergeCell ref="I7:I8"/>
    <mergeCell ref="K7:K8"/>
    <mergeCell ref="E9:G9"/>
    <mergeCell ref="I9:I10"/>
    <mergeCell ref="E10:G10"/>
    <mergeCell ref="I11:I12"/>
    <mergeCell ref="E11:E12"/>
    <mergeCell ref="F11:F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B2:F2"/>
    <mergeCell ref="G2:H2"/>
    <mergeCell ref="A3:B3"/>
    <mergeCell ref="C3:F3"/>
    <mergeCell ref="H3:I3"/>
    <mergeCell ref="A4:B4"/>
    <mergeCell ref="C4:D4"/>
    <mergeCell ref="E4:G4"/>
    <mergeCell ref="I4:K4"/>
  </mergeCells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priority="49" dxfId="0" operator="equal">
      <formula>0</formula>
    </cfRule>
  </conditionalFormatting>
  <conditionalFormatting sqref="H5:H20">
    <cfRule type="cellIs" priority="48" dxfId="13" operator="lessThanOrEqual" stopIfTrue="1">
      <formula>0</formula>
    </cfRule>
  </conditionalFormatting>
  <conditionalFormatting sqref="H3:I3 K3 I4:K4">
    <cfRule type="cellIs" priority="47" dxfId="1" operator="equal" stopIfTrue="1">
      <formula>0</formula>
    </cfRule>
  </conditionalFormatting>
  <conditionalFormatting sqref="I7:I8">
    <cfRule type="cellIs" priority="42" dxfId="1" operator="equal" stopIfTrue="1">
      <formula>0</formula>
    </cfRule>
  </conditionalFormatting>
  <conditionalFormatting sqref="I19:I20">
    <cfRule type="cellIs" priority="41" dxfId="1" operator="equal" stopIfTrue="1">
      <formula>0</formula>
    </cfRule>
  </conditionalFormatting>
  <conditionalFormatting sqref="I21:I23 I15:I16 I11:I12">
    <cfRule type="cellIs" priority="40" dxfId="1" operator="equal" stopIfTrue="1">
      <formula>0</formula>
    </cfRule>
  </conditionalFormatting>
  <conditionalFormatting sqref="J27">
    <cfRule type="cellIs" priority="35" dxfId="0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priority="34" dxfId="0" operator="equal">
      <formula>0</formula>
    </cfRule>
  </conditionalFormatting>
  <conditionalFormatting sqref="J50">
    <cfRule type="cellIs" priority="29" dxfId="0" operator="equal">
      <formula>0</formula>
    </cfRule>
  </conditionalFormatting>
  <conditionalFormatting sqref="I7:I8 I11:I12 I15:I16 I19:I23 I31:I32 I35:I36 I39:I40 I43:I47 H29:H44 H52:H67 I54:I55 I58:I59 I62:I63 I66:I70">
    <cfRule type="cellIs" priority="28" dxfId="1" operator="equal" stopIfTrue="1">
      <formula>0</formula>
    </cfRule>
  </conditionalFormatting>
  <conditionalFormatting sqref="E47">
    <cfRule type="cellIs" priority="27" dxfId="1" operator="equal" stopIfTrue="1">
      <formula>0</formula>
    </cfRule>
  </conditionalFormatting>
  <conditionalFormatting sqref="K27 K50">
    <cfRule type="cellIs" priority="26" dxfId="1" operator="equal" stopIfTrue="1">
      <formula>0</formula>
    </cfRule>
  </conditionalFormatting>
  <conditionalFormatting sqref="E70">
    <cfRule type="cellIs" priority="25" dxfId="1" operator="equal" stopIfTrue="1">
      <formula>0</formula>
    </cfRule>
  </conditionalFormatting>
  <conditionalFormatting sqref="D64 D60 D56 D52 D41 D37 D33 D29 D17 D13 D9 D5">
    <cfRule type="cellIs" priority="10" dxfId="1" operator="equal" stopIfTrue="1">
      <formula>0</formula>
    </cfRule>
  </conditionalFormatting>
  <conditionalFormatting sqref="E7:E8 G7:G8 E11:E12 G11:G12 E15:E16 G15:G16 E19:E20 G19:G20 E31:E32 G31:G32 E35:E36 G35:G36 E39:E40 G39:G40 E43:E44 G43:G44 E54:E55 G54:G55 E58:E59 G58:G59 E62:E63 G62:G63 E66:E67 G66:G67">
    <cfRule type="cellIs" priority="64" dxfId="0" operator="between" stopIfTrue="1">
      <formula>4</formula>
      <formula>63</formula>
    </cfRule>
  </conditionalFormatting>
  <printOptions/>
  <pageMargins left="0.7086614173228347" right="0.07874015748031496" top="0.03937007874015748" bottom="0.07874015748031496" header="0.31496062992125984" footer="0.31496062992125984"/>
  <pageSetup horizontalDpi="600" verticalDpi="600" orientation="portrait" paperSize="9" r:id="rId3"/>
  <ignoredErrors>
    <ignoredError sqref="E70 E47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70"/>
  <sheetViews>
    <sheetView workbookViewId="0" topLeftCell="A1">
      <selection activeCell="A48" sqref="A48:J48"/>
    </sheetView>
  </sheetViews>
  <sheetFormatPr defaultColWidth="11.421875" defaultRowHeight="12.75"/>
  <cols>
    <col min="1" max="1" width="7.57421875" style="5" customWidth="1"/>
    <col min="2" max="2" width="7.421875" style="5" customWidth="1"/>
    <col min="3" max="3" width="4.421875" style="5" customWidth="1"/>
    <col min="4" max="4" width="14.140625" style="5" customWidth="1"/>
    <col min="5" max="5" width="11.00390625" style="5" bestFit="1" customWidth="1"/>
    <col min="6" max="6" width="1.57421875" style="5" bestFit="1" customWidth="1"/>
    <col min="7" max="7" width="9.8515625" style="5" customWidth="1"/>
    <col min="8" max="8" width="6.7109375" style="5" customWidth="1"/>
    <col min="9" max="9" width="11.7109375" style="5" customWidth="1"/>
    <col min="10" max="10" width="6.7109375" style="5" customWidth="1"/>
    <col min="11" max="11" width="11.7109375" style="5" customWidth="1"/>
    <col min="12" max="16384" width="11.421875" style="5" customWidth="1"/>
  </cols>
  <sheetData>
    <row r="1" spans="3:11" ht="56.25" customHeight="1">
      <c r="C1" s="8"/>
      <c r="D1" s="8"/>
      <c r="E1" s="8"/>
      <c r="F1" s="8"/>
      <c r="G1" s="8"/>
      <c r="H1" s="8"/>
      <c r="I1" s="8"/>
      <c r="J1" s="8"/>
      <c r="K1" s="68" t="s">
        <v>49</v>
      </c>
    </row>
    <row r="2" spans="1:11" s="9" customFormat="1" ht="24.75" customHeight="1">
      <c r="A2" s="56" t="s">
        <v>38</v>
      </c>
      <c r="B2" s="143">
        <f>Start!C23</f>
        <v>0</v>
      </c>
      <c r="C2" s="143"/>
      <c r="D2" s="143"/>
      <c r="E2" s="143"/>
      <c r="F2" s="144"/>
      <c r="G2" s="145" t="s">
        <v>40</v>
      </c>
      <c r="H2" s="146"/>
      <c r="I2" s="2">
        <f>Start!C24</f>
        <v>0</v>
      </c>
      <c r="J2" s="55" t="s">
        <v>37</v>
      </c>
      <c r="K2" s="3">
        <v>3</v>
      </c>
    </row>
    <row r="3" spans="1:11" s="9" customFormat="1" ht="24.75" customHeight="1">
      <c r="A3" s="145" t="s">
        <v>39</v>
      </c>
      <c r="B3" s="147"/>
      <c r="C3" s="148">
        <f>Start!C27</f>
        <v>0</v>
      </c>
      <c r="D3" s="148"/>
      <c r="E3" s="148"/>
      <c r="F3" s="148"/>
      <c r="G3" s="57" t="s">
        <v>46</v>
      </c>
      <c r="H3" s="163">
        <f>Start!C30</f>
        <v>0</v>
      </c>
      <c r="I3" s="163"/>
      <c r="J3" s="58" t="s">
        <v>45</v>
      </c>
      <c r="K3" s="18">
        <f>Start!F23</f>
        <v>0</v>
      </c>
    </row>
    <row r="4" spans="1:11" s="9" customFormat="1" ht="24.75" customHeight="1" thickBot="1">
      <c r="A4" s="113" t="s">
        <v>41</v>
      </c>
      <c r="B4" s="162"/>
      <c r="C4" s="166">
        <f>Start!C28</f>
        <v>0</v>
      </c>
      <c r="D4" s="166"/>
      <c r="E4" s="167">
        <f>Start!C29</f>
        <v>0</v>
      </c>
      <c r="F4" s="167"/>
      <c r="G4" s="168"/>
      <c r="H4" s="59" t="s">
        <v>5</v>
      </c>
      <c r="I4" s="164">
        <f>Start!C31</f>
        <v>0</v>
      </c>
      <c r="J4" s="164"/>
      <c r="K4" s="165"/>
    </row>
    <row r="5" spans="1:11" s="10" customFormat="1" ht="15" customHeight="1">
      <c r="A5" s="127">
        <v>1</v>
      </c>
      <c r="B5" s="60" t="s">
        <v>42</v>
      </c>
      <c r="C5" s="61"/>
      <c r="D5" s="76" t="str">
        <f>IF(Start!O14="x","ausgewechselt"," ")</f>
        <v> </v>
      </c>
      <c r="E5" s="130" t="s">
        <v>44</v>
      </c>
      <c r="F5" s="131"/>
      <c r="G5" s="132"/>
      <c r="H5" s="62"/>
      <c r="I5" s="133" t="s">
        <v>47</v>
      </c>
      <c r="J5" s="63"/>
      <c r="K5" s="64" t="s">
        <v>1</v>
      </c>
    </row>
    <row r="6" spans="1:11" s="10" customFormat="1" ht="15.75" customHeight="1">
      <c r="A6" s="128"/>
      <c r="B6" s="135">
        <f>Start!L14</f>
        <v>0</v>
      </c>
      <c r="C6" s="136"/>
      <c r="D6" s="137"/>
      <c r="E6" s="138">
        <f>Start!N14</f>
        <v>0</v>
      </c>
      <c r="F6" s="139"/>
      <c r="G6" s="140"/>
      <c r="H6" s="1"/>
      <c r="I6" s="134"/>
      <c r="J6" s="4"/>
      <c r="K6" s="65" t="s">
        <v>48</v>
      </c>
    </row>
    <row r="7" spans="1:11" s="10" customFormat="1" ht="15" customHeight="1">
      <c r="A7" s="128"/>
      <c r="B7" s="113" t="s">
        <v>43</v>
      </c>
      <c r="C7" s="155">
        <f>Start!M14</f>
        <v>0</v>
      </c>
      <c r="D7" s="157" t="str">
        <f>IF(Start!J25="x","Karton Nr. Carton-no","Elektronisch életronique")</f>
        <v>Elektronisch életronique</v>
      </c>
      <c r="E7" s="117">
        <f>IF(Start!J25="x",(Start!J28+64),Start!J30+8)</f>
        <v>8</v>
      </c>
      <c r="F7" s="117" t="s">
        <v>0</v>
      </c>
      <c r="G7" s="119">
        <f>IF(Start!J25="x",'3. Runde'!E7:E8+7,E7)</f>
        <v>8</v>
      </c>
      <c r="H7" s="1"/>
      <c r="I7" s="169">
        <f>SUM(H5:H8)</f>
        <v>0</v>
      </c>
      <c r="J7" s="4"/>
      <c r="K7" s="123"/>
    </row>
    <row r="8" spans="1:11" s="10" customFormat="1" ht="15" customHeight="1" thickBot="1">
      <c r="A8" s="129"/>
      <c r="B8" s="114"/>
      <c r="C8" s="156"/>
      <c r="D8" s="158"/>
      <c r="E8" s="118"/>
      <c r="F8" s="118"/>
      <c r="G8" s="120"/>
      <c r="H8" s="66"/>
      <c r="I8" s="126"/>
      <c r="J8" s="67"/>
      <c r="K8" s="124"/>
    </row>
    <row r="9" spans="1:11" ht="15" customHeight="1">
      <c r="A9" s="127">
        <v>2</v>
      </c>
      <c r="B9" s="60" t="s">
        <v>42</v>
      </c>
      <c r="C9" s="61"/>
      <c r="D9" s="76" t="str">
        <f>IF(Start!O15="x","ausgewechselt"," ")</f>
        <v> </v>
      </c>
      <c r="E9" s="130" t="s">
        <v>44</v>
      </c>
      <c r="F9" s="131"/>
      <c r="G9" s="132"/>
      <c r="H9" s="62"/>
      <c r="I9" s="133" t="s">
        <v>47</v>
      </c>
      <c r="J9" s="63"/>
      <c r="K9" s="64" t="s">
        <v>1</v>
      </c>
    </row>
    <row r="10" spans="1:11" ht="15.75" customHeight="1">
      <c r="A10" s="128"/>
      <c r="B10" s="135">
        <f>Start!L15</f>
        <v>0</v>
      </c>
      <c r="C10" s="136"/>
      <c r="D10" s="137"/>
      <c r="E10" s="138">
        <f>Start!N15</f>
        <v>0</v>
      </c>
      <c r="F10" s="139"/>
      <c r="G10" s="140"/>
      <c r="H10" s="1"/>
      <c r="I10" s="134"/>
      <c r="J10" s="4"/>
      <c r="K10" s="65" t="s">
        <v>48</v>
      </c>
    </row>
    <row r="11" spans="1:11" ht="15" customHeight="1">
      <c r="A11" s="128"/>
      <c r="B11" s="113" t="s">
        <v>43</v>
      </c>
      <c r="C11" s="117">
        <f>Start!M15</f>
        <v>0</v>
      </c>
      <c r="D11" s="157" t="str">
        <f>IF(Start!J25="x","Karton Nr. Carton-no","Elektronisch életronique")</f>
        <v>Elektronisch életronique</v>
      </c>
      <c r="E11" s="117">
        <f>G7+1</f>
        <v>9</v>
      </c>
      <c r="F11" s="117" t="s">
        <v>0</v>
      </c>
      <c r="G11" s="119">
        <f>IF(Start!J25="x",'3. Runde'!E11:E12+7,E11)</f>
        <v>9</v>
      </c>
      <c r="H11" s="1"/>
      <c r="I11" s="125">
        <f>SUM(H9:H12)</f>
        <v>0</v>
      </c>
      <c r="J11" s="4"/>
      <c r="K11" s="123"/>
    </row>
    <row r="12" spans="1:11" ht="15" customHeight="1" thickBot="1">
      <c r="A12" s="129"/>
      <c r="B12" s="114"/>
      <c r="C12" s="118"/>
      <c r="D12" s="158"/>
      <c r="E12" s="118"/>
      <c r="F12" s="118"/>
      <c r="G12" s="120"/>
      <c r="H12" s="66"/>
      <c r="I12" s="126"/>
      <c r="J12" s="67"/>
      <c r="K12" s="124"/>
    </row>
    <row r="13" spans="1:11" ht="15" customHeight="1">
      <c r="A13" s="127">
        <v>3</v>
      </c>
      <c r="B13" s="60" t="s">
        <v>42</v>
      </c>
      <c r="C13" s="61"/>
      <c r="D13" s="76" t="str">
        <f>IF(Start!O16="x","ausgewechselt"," ")</f>
        <v> </v>
      </c>
      <c r="E13" s="130" t="s">
        <v>44</v>
      </c>
      <c r="F13" s="131"/>
      <c r="G13" s="132"/>
      <c r="H13" s="62"/>
      <c r="I13" s="133" t="s">
        <v>47</v>
      </c>
      <c r="J13" s="63"/>
      <c r="K13" s="64" t="s">
        <v>1</v>
      </c>
    </row>
    <row r="14" spans="1:11" ht="15.75" customHeight="1">
      <c r="A14" s="128"/>
      <c r="B14" s="135">
        <f>Start!L16</f>
        <v>0</v>
      </c>
      <c r="C14" s="136"/>
      <c r="D14" s="137"/>
      <c r="E14" s="138">
        <f>Start!N16</f>
        <v>0</v>
      </c>
      <c r="F14" s="139"/>
      <c r="G14" s="140"/>
      <c r="H14" s="1"/>
      <c r="I14" s="134"/>
      <c r="J14" s="4"/>
      <c r="K14" s="65" t="s">
        <v>48</v>
      </c>
    </row>
    <row r="15" spans="1:11" ht="15" customHeight="1">
      <c r="A15" s="128"/>
      <c r="B15" s="113" t="s">
        <v>43</v>
      </c>
      <c r="C15" s="117">
        <f>Start!M16</f>
        <v>0</v>
      </c>
      <c r="D15" s="157" t="str">
        <f>IF(Start!J25="x","Karton Nr. Carton-no","Elektronisch életronique")</f>
        <v>Elektronisch életronique</v>
      </c>
      <c r="E15" s="117">
        <f>G11+1</f>
        <v>10</v>
      </c>
      <c r="F15" s="117" t="s">
        <v>0</v>
      </c>
      <c r="G15" s="119">
        <f>IF(Start!J25="x",'3. Runde'!E15:E16+7,E15)</f>
        <v>10</v>
      </c>
      <c r="H15" s="1"/>
      <c r="I15" s="125">
        <f>SUM(H13:H16)</f>
        <v>0</v>
      </c>
      <c r="J15" s="4"/>
      <c r="K15" s="123"/>
    </row>
    <row r="16" spans="1:14" ht="15" customHeight="1" thickBot="1">
      <c r="A16" s="129"/>
      <c r="B16" s="114"/>
      <c r="C16" s="118"/>
      <c r="D16" s="158"/>
      <c r="E16" s="118"/>
      <c r="F16" s="118"/>
      <c r="G16" s="120"/>
      <c r="H16" s="66"/>
      <c r="I16" s="126"/>
      <c r="J16" s="67"/>
      <c r="K16" s="124"/>
      <c r="N16" s="69"/>
    </row>
    <row r="17" spans="1:11" ht="15" customHeight="1">
      <c r="A17" s="127">
        <v>4</v>
      </c>
      <c r="B17" s="60" t="s">
        <v>42</v>
      </c>
      <c r="C17" s="61"/>
      <c r="D17" s="76" t="str">
        <f>IF(Start!O17="x","ausgewechselt"," ")</f>
        <v> </v>
      </c>
      <c r="E17" s="130" t="s">
        <v>44</v>
      </c>
      <c r="F17" s="131"/>
      <c r="G17" s="132"/>
      <c r="H17" s="62"/>
      <c r="I17" s="133" t="s">
        <v>47</v>
      </c>
      <c r="J17" s="63"/>
      <c r="K17" s="64" t="s">
        <v>1</v>
      </c>
    </row>
    <row r="18" spans="1:11" ht="15.75" customHeight="1">
      <c r="A18" s="128"/>
      <c r="B18" s="135">
        <f>Start!L17</f>
        <v>0</v>
      </c>
      <c r="C18" s="136"/>
      <c r="D18" s="137"/>
      <c r="E18" s="138">
        <f>Start!N17</f>
        <v>0</v>
      </c>
      <c r="F18" s="139"/>
      <c r="G18" s="140"/>
      <c r="H18" s="1"/>
      <c r="I18" s="134"/>
      <c r="J18" s="4"/>
      <c r="K18" s="65" t="s">
        <v>48</v>
      </c>
    </row>
    <row r="19" spans="1:11" ht="15" customHeight="1">
      <c r="A19" s="128"/>
      <c r="B19" s="113" t="s">
        <v>43</v>
      </c>
      <c r="C19" s="117">
        <f>Start!M17</f>
        <v>0</v>
      </c>
      <c r="D19" s="157" t="str">
        <f>IF(Start!J25="x","Karton Nr. Carton-no","Elektronisch életronique")</f>
        <v>Elektronisch életronique</v>
      </c>
      <c r="E19" s="117">
        <f>G15+1</f>
        <v>11</v>
      </c>
      <c r="F19" s="117" t="s">
        <v>0</v>
      </c>
      <c r="G19" s="119">
        <f>IF(Start!J25="x",'3. Runde'!E19:E20+7,E19)</f>
        <v>11</v>
      </c>
      <c r="H19" s="1"/>
      <c r="I19" s="125">
        <f>SUM(H17:H20)</f>
        <v>0</v>
      </c>
      <c r="J19" s="4"/>
      <c r="K19" s="123"/>
    </row>
    <row r="20" spans="1:11" ht="15" customHeight="1" thickBot="1">
      <c r="A20" s="129"/>
      <c r="B20" s="114"/>
      <c r="C20" s="118"/>
      <c r="D20" s="158"/>
      <c r="E20" s="118"/>
      <c r="F20" s="118"/>
      <c r="G20" s="120"/>
      <c r="H20" s="66"/>
      <c r="I20" s="126"/>
      <c r="J20" s="67"/>
      <c r="K20" s="124"/>
    </row>
    <row r="21" spans="1:11" ht="15" customHeight="1">
      <c r="A21" s="121" t="s">
        <v>51</v>
      </c>
      <c r="B21" s="121"/>
      <c r="C21" s="121"/>
      <c r="D21" s="121"/>
      <c r="E21" s="121"/>
      <c r="F21" s="121"/>
      <c r="G21" s="121"/>
      <c r="H21" s="106" t="s">
        <v>3</v>
      </c>
      <c r="I21" s="107">
        <f>SUM(I7+I11+I15+I19)</f>
        <v>0</v>
      </c>
      <c r="K21" s="110"/>
    </row>
    <row r="22" spans="1:11" ht="12.75" customHeight="1">
      <c r="A22" s="122"/>
      <c r="B22" s="122"/>
      <c r="C22" s="122"/>
      <c r="D22" s="122"/>
      <c r="E22" s="122"/>
      <c r="F22" s="122"/>
      <c r="G22" s="122"/>
      <c r="H22" s="106"/>
      <c r="I22" s="108"/>
      <c r="K22" s="111"/>
    </row>
    <row r="23" spans="1:11" ht="13.5" customHeight="1" thickBot="1">
      <c r="A23" s="72" t="s">
        <v>52</v>
      </c>
      <c r="B23" s="72"/>
      <c r="C23" s="72"/>
      <c r="D23" s="73"/>
      <c r="E23" s="161"/>
      <c r="F23" s="161"/>
      <c r="G23" s="161"/>
      <c r="H23" s="106"/>
      <c r="I23" s="109"/>
      <c r="K23" s="112"/>
    </row>
    <row r="24" ht="10.5" customHeight="1">
      <c r="A24" s="11"/>
    </row>
    <row r="25" spans="1:11" ht="56.25" customHeight="1">
      <c r="A25" s="159" t="s">
        <v>50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68" t="s">
        <v>49</v>
      </c>
    </row>
    <row r="26" spans="1:11" s="9" customFormat="1" ht="24.75" customHeight="1">
      <c r="A26" s="56" t="s">
        <v>38</v>
      </c>
      <c r="B26" s="143">
        <f>B2</f>
        <v>0</v>
      </c>
      <c r="C26" s="143"/>
      <c r="D26" s="143"/>
      <c r="E26" s="143"/>
      <c r="F26" s="144"/>
      <c r="G26" s="145" t="s">
        <v>40</v>
      </c>
      <c r="H26" s="146"/>
      <c r="I26" s="2">
        <f>I2</f>
        <v>0</v>
      </c>
      <c r="J26" s="6" t="s">
        <v>2</v>
      </c>
      <c r="K26" s="3">
        <f>K2</f>
        <v>3</v>
      </c>
    </row>
    <row r="27" spans="1:11" s="9" customFormat="1" ht="24.75" customHeight="1">
      <c r="A27" s="145" t="s">
        <v>39</v>
      </c>
      <c r="B27" s="147"/>
      <c r="C27" s="148">
        <f>C3</f>
        <v>0</v>
      </c>
      <c r="D27" s="148"/>
      <c r="E27" s="148"/>
      <c r="F27" s="148"/>
      <c r="G27" s="7" t="s">
        <v>46</v>
      </c>
      <c r="H27" s="149">
        <f>H3</f>
        <v>0</v>
      </c>
      <c r="I27" s="149"/>
      <c r="J27" s="58" t="s">
        <v>45</v>
      </c>
      <c r="K27" s="18">
        <f>K3</f>
        <v>0</v>
      </c>
    </row>
    <row r="28" spans="1:11" s="9" customFormat="1" ht="24.75" customHeight="1" thickBot="1">
      <c r="A28" s="150" t="s">
        <v>41</v>
      </c>
      <c r="B28" s="151"/>
      <c r="C28" s="152">
        <f>C4</f>
        <v>0</v>
      </c>
      <c r="D28" s="152"/>
      <c r="E28" s="153">
        <f>E4</f>
        <v>0</v>
      </c>
      <c r="F28" s="153"/>
      <c r="G28" s="154"/>
      <c r="H28" s="71" t="str">
        <f>H4</f>
        <v>E-Mail:</v>
      </c>
      <c r="I28" s="141">
        <f>I4</f>
        <v>0</v>
      </c>
      <c r="J28" s="141"/>
      <c r="K28" s="142"/>
    </row>
    <row r="29" spans="1:11" s="10" customFormat="1" ht="15" customHeight="1">
      <c r="A29" s="127">
        <v>1</v>
      </c>
      <c r="B29" s="60" t="s">
        <v>42</v>
      </c>
      <c r="C29" s="61"/>
      <c r="D29" s="76" t="str">
        <f>D5</f>
        <v> </v>
      </c>
      <c r="E29" s="130" t="s">
        <v>44</v>
      </c>
      <c r="F29" s="131"/>
      <c r="G29" s="132"/>
      <c r="H29" s="63">
        <f>H5</f>
        <v>0</v>
      </c>
      <c r="I29" s="133" t="s">
        <v>47</v>
      </c>
      <c r="J29" s="63"/>
      <c r="K29" s="64" t="s">
        <v>1</v>
      </c>
    </row>
    <row r="30" spans="1:11" s="10" customFormat="1" ht="15.75" customHeight="1">
      <c r="A30" s="128"/>
      <c r="B30" s="135">
        <f>B6</f>
        <v>0</v>
      </c>
      <c r="C30" s="136"/>
      <c r="D30" s="137"/>
      <c r="E30" s="138">
        <f>E6</f>
        <v>0</v>
      </c>
      <c r="F30" s="139"/>
      <c r="G30" s="140"/>
      <c r="H30" s="4">
        <f aca="true" t="shared" si="0" ref="H30:H44">H6</f>
        <v>0</v>
      </c>
      <c r="I30" s="134"/>
      <c r="J30" s="4"/>
      <c r="K30" s="65" t="s">
        <v>48</v>
      </c>
    </row>
    <row r="31" spans="1:11" s="10" customFormat="1" ht="15" customHeight="1">
      <c r="A31" s="128"/>
      <c r="B31" s="113" t="s">
        <v>43</v>
      </c>
      <c r="C31" s="117">
        <f>C7</f>
        <v>0</v>
      </c>
      <c r="D31" s="115" t="str">
        <f>D7</f>
        <v>Elektronisch életronique</v>
      </c>
      <c r="E31" s="117">
        <f>E7</f>
        <v>8</v>
      </c>
      <c r="F31" s="117" t="s">
        <v>0</v>
      </c>
      <c r="G31" s="119">
        <f>G7</f>
        <v>8</v>
      </c>
      <c r="H31" s="4">
        <f t="shared" si="0"/>
        <v>0</v>
      </c>
      <c r="I31" s="125">
        <f>I7</f>
        <v>0</v>
      </c>
      <c r="J31" s="4"/>
      <c r="K31" s="123"/>
    </row>
    <row r="32" spans="1:11" s="10" customFormat="1" ht="15" customHeight="1" thickBot="1">
      <c r="A32" s="129"/>
      <c r="B32" s="114"/>
      <c r="C32" s="118"/>
      <c r="D32" s="116"/>
      <c r="E32" s="118"/>
      <c r="F32" s="118"/>
      <c r="G32" s="120"/>
      <c r="H32" s="67">
        <f t="shared" si="0"/>
        <v>0</v>
      </c>
      <c r="I32" s="126"/>
      <c r="J32" s="67"/>
      <c r="K32" s="124"/>
    </row>
    <row r="33" spans="1:11" ht="15" customHeight="1">
      <c r="A33" s="127">
        <v>2</v>
      </c>
      <c r="B33" s="60" t="s">
        <v>42</v>
      </c>
      <c r="C33" s="61"/>
      <c r="D33" s="76" t="str">
        <f>D9</f>
        <v> </v>
      </c>
      <c r="E33" s="130" t="s">
        <v>44</v>
      </c>
      <c r="F33" s="131"/>
      <c r="G33" s="132"/>
      <c r="H33" s="63">
        <f t="shared" si="0"/>
        <v>0</v>
      </c>
      <c r="I33" s="133" t="s">
        <v>47</v>
      </c>
      <c r="J33" s="63"/>
      <c r="K33" s="64" t="s">
        <v>1</v>
      </c>
    </row>
    <row r="34" spans="1:11" ht="15.75" customHeight="1">
      <c r="A34" s="128"/>
      <c r="B34" s="135">
        <f>B10</f>
        <v>0</v>
      </c>
      <c r="C34" s="136"/>
      <c r="D34" s="137"/>
      <c r="E34" s="138">
        <f>E10</f>
        <v>0</v>
      </c>
      <c r="F34" s="139"/>
      <c r="G34" s="140"/>
      <c r="H34" s="4">
        <f t="shared" si="0"/>
        <v>0</v>
      </c>
      <c r="I34" s="134"/>
      <c r="J34" s="4"/>
      <c r="K34" s="65" t="s">
        <v>48</v>
      </c>
    </row>
    <row r="35" spans="1:11" ht="15" customHeight="1">
      <c r="A35" s="128"/>
      <c r="B35" s="113" t="s">
        <v>43</v>
      </c>
      <c r="C35" s="117">
        <f>C11</f>
        <v>0</v>
      </c>
      <c r="D35" s="115" t="str">
        <f>D11</f>
        <v>Elektronisch életronique</v>
      </c>
      <c r="E35" s="117">
        <f>E11</f>
        <v>9</v>
      </c>
      <c r="F35" s="117" t="s">
        <v>0</v>
      </c>
      <c r="G35" s="119">
        <f>G11</f>
        <v>9</v>
      </c>
      <c r="H35" s="4">
        <f t="shared" si="0"/>
        <v>0</v>
      </c>
      <c r="I35" s="125">
        <f>I11</f>
        <v>0</v>
      </c>
      <c r="J35" s="4"/>
      <c r="K35" s="123"/>
    </row>
    <row r="36" spans="1:11" ht="15" customHeight="1" thickBot="1">
      <c r="A36" s="129"/>
      <c r="B36" s="114"/>
      <c r="C36" s="118"/>
      <c r="D36" s="116"/>
      <c r="E36" s="118"/>
      <c r="F36" s="118"/>
      <c r="G36" s="120"/>
      <c r="H36" s="67">
        <f t="shared" si="0"/>
        <v>0</v>
      </c>
      <c r="I36" s="126"/>
      <c r="J36" s="67"/>
      <c r="K36" s="124"/>
    </row>
    <row r="37" spans="1:11" ht="15" customHeight="1">
      <c r="A37" s="127">
        <v>3</v>
      </c>
      <c r="B37" s="60" t="s">
        <v>42</v>
      </c>
      <c r="C37" s="61"/>
      <c r="D37" s="76" t="str">
        <f>D13</f>
        <v> </v>
      </c>
      <c r="E37" s="130" t="s">
        <v>44</v>
      </c>
      <c r="F37" s="131"/>
      <c r="G37" s="132"/>
      <c r="H37" s="63">
        <f t="shared" si="0"/>
        <v>0</v>
      </c>
      <c r="I37" s="133" t="s">
        <v>47</v>
      </c>
      <c r="J37" s="63"/>
      <c r="K37" s="64" t="s">
        <v>1</v>
      </c>
    </row>
    <row r="38" spans="1:11" ht="15.75" customHeight="1">
      <c r="A38" s="128"/>
      <c r="B38" s="135">
        <f>B14</f>
        <v>0</v>
      </c>
      <c r="C38" s="136"/>
      <c r="D38" s="137"/>
      <c r="E38" s="138">
        <f>E14</f>
        <v>0</v>
      </c>
      <c r="F38" s="139"/>
      <c r="G38" s="140"/>
      <c r="H38" s="4">
        <f t="shared" si="0"/>
        <v>0</v>
      </c>
      <c r="I38" s="134"/>
      <c r="J38" s="4"/>
      <c r="K38" s="65" t="s">
        <v>48</v>
      </c>
    </row>
    <row r="39" spans="1:11" ht="15" customHeight="1">
      <c r="A39" s="128"/>
      <c r="B39" s="113" t="s">
        <v>43</v>
      </c>
      <c r="C39" s="117">
        <f>C15</f>
        <v>0</v>
      </c>
      <c r="D39" s="115" t="str">
        <f>D15</f>
        <v>Elektronisch életronique</v>
      </c>
      <c r="E39" s="117">
        <f>E15</f>
        <v>10</v>
      </c>
      <c r="F39" s="117" t="s">
        <v>0</v>
      </c>
      <c r="G39" s="119">
        <f>G15</f>
        <v>10</v>
      </c>
      <c r="H39" s="4">
        <f t="shared" si="0"/>
        <v>0</v>
      </c>
      <c r="I39" s="125">
        <f>I15</f>
        <v>0</v>
      </c>
      <c r="J39" s="4"/>
      <c r="K39" s="123"/>
    </row>
    <row r="40" spans="1:11" ht="15" customHeight="1" thickBot="1">
      <c r="A40" s="129"/>
      <c r="B40" s="114"/>
      <c r="C40" s="118"/>
      <c r="D40" s="116"/>
      <c r="E40" s="118"/>
      <c r="F40" s="118"/>
      <c r="G40" s="120"/>
      <c r="H40" s="67">
        <f t="shared" si="0"/>
        <v>0</v>
      </c>
      <c r="I40" s="126"/>
      <c r="J40" s="67"/>
      <c r="K40" s="124"/>
    </row>
    <row r="41" spans="1:11" ht="15" customHeight="1">
      <c r="A41" s="127">
        <v>4</v>
      </c>
      <c r="B41" s="60" t="s">
        <v>42</v>
      </c>
      <c r="C41" s="61"/>
      <c r="D41" s="76" t="str">
        <f>D17</f>
        <v> </v>
      </c>
      <c r="E41" s="130" t="s">
        <v>44</v>
      </c>
      <c r="F41" s="131"/>
      <c r="G41" s="132"/>
      <c r="H41" s="63">
        <f t="shared" si="0"/>
        <v>0</v>
      </c>
      <c r="I41" s="133" t="s">
        <v>47</v>
      </c>
      <c r="J41" s="63"/>
      <c r="K41" s="64" t="s">
        <v>1</v>
      </c>
    </row>
    <row r="42" spans="1:11" ht="15.75" customHeight="1">
      <c r="A42" s="128"/>
      <c r="B42" s="135">
        <f>B18</f>
        <v>0</v>
      </c>
      <c r="C42" s="136"/>
      <c r="D42" s="137"/>
      <c r="E42" s="138">
        <f>E18</f>
        <v>0</v>
      </c>
      <c r="F42" s="139"/>
      <c r="G42" s="140"/>
      <c r="H42" s="4">
        <f t="shared" si="0"/>
        <v>0</v>
      </c>
      <c r="I42" s="134"/>
      <c r="J42" s="4"/>
      <c r="K42" s="65" t="s">
        <v>48</v>
      </c>
    </row>
    <row r="43" spans="1:11" ht="15" customHeight="1">
      <c r="A43" s="128"/>
      <c r="B43" s="113" t="s">
        <v>43</v>
      </c>
      <c r="C43" s="117">
        <f>C19</f>
        <v>0</v>
      </c>
      <c r="D43" s="115" t="str">
        <f>D19</f>
        <v>Elektronisch életronique</v>
      </c>
      <c r="E43" s="117">
        <f>E19</f>
        <v>11</v>
      </c>
      <c r="F43" s="117" t="s">
        <v>0</v>
      </c>
      <c r="G43" s="119">
        <f>G19</f>
        <v>11</v>
      </c>
      <c r="H43" s="4">
        <f t="shared" si="0"/>
        <v>0</v>
      </c>
      <c r="I43" s="125">
        <f>I19</f>
        <v>0</v>
      </c>
      <c r="J43" s="4"/>
      <c r="K43" s="123"/>
    </row>
    <row r="44" spans="1:11" ht="15" customHeight="1" thickBot="1">
      <c r="A44" s="129"/>
      <c r="B44" s="114"/>
      <c r="C44" s="118"/>
      <c r="D44" s="116"/>
      <c r="E44" s="118"/>
      <c r="F44" s="118"/>
      <c r="G44" s="120"/>
      <c r="H44" s="67">
        <f t="shared" si="0"/>
        <v>0</v>
      </c>
      <c r="I44" s="126"/>
      <c r="J44" s="67"/>
      <c r="K44" s="124"/>
    </row>
    <row r="45" spans="1:11" s="74" customFormat="1" ht="15" customHeight="1">
      <c r="A45" s="121" t="s">
        <v>51</v>
      </c>
      <c r="B45" s="121"/>
      <c r="C45" s="121"/>
      <c r="D45" s="121"/>
      <c r="E45" s="121"/>
      <c r="F45" s="121"/>
      <c r="G45" s="121"/>
      <c r="H45" s="106" t="s">
        <v>3</v>
      </c>
      <c r="I45" s="107">
        <f>I21</f>
        <v>0</v>
      </c>
      <c r="K45" s="110"/>
    </row>
    <row r="46" spans="1:11" ht="12.75" customHeight="1">
      <c r="A46" s="122"/>
      <c r="B46" s="122"/>
      <c r="C46" s="122"/>
      <c r="D46" s="122"/>
      <c r="E46" s="122"/>
      <c r="F46" s="122"/>
      <c r="G46" s="122"/>
      <c r="H46" s="106"/>
      <c r="I46" s="108"/>
      <c r="K46" s="111"/>
    </row>
    <row r="47" spans="1:11" ht="13.5" customHeight="1" thickBot="1">
      <c r="A47" s="72" t="s">
        <v>52</v>
      </c>
      <c r="B47" s="72"/>
      <c r="C47" s="72"/>
      <c r="D47" s="73"/>
      <c r="E47" s="77">
        <f>E23</f>
        <v>0</v>
      </c>
      <c r="F47" s="78"/>
      <c r="G47" s="78"/>
      <c r="H47" s="106"/>
      <c r="I47" s="109"/>
      <c r="K47" s="112"/>
    </row>
    <row r="48" spans="1:11" ht="56.25" customHeight="1">
      <c r="A48" s="159" t="s">
        <v>50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68" t="s">
        <v>49</v>
      </c>
    </row>
    <row r="49" spans="1:11" s="9" customFormat="1" ht="24.75" customHeight="1">
      <c r="A49" s="56" t="s">
        <v>38</v>
      </c>
      <c r="B49" s="143">
        <f>B26</f>
        <v>0</v>
      </c>
      <c r="C49" s="143"/>
      <c r="D49" s="143"/>
      <c r="E49" s="143"/>
      <c r="F49" s="144"/>
      <c r="G49" s="145" t="s">
        <v>40</v>
      </c>
      <c r="H49" s="146"/>
      <c r="I49" s="2">
        <f>I26</f>
        <v>0</v>
      </c>
      <c r="J49" s="6" t="s">
        <v>2</v>
      </c>
      <c r="K49" s="3">
        <f>K26</f>
        <v>3</v>
      </c>
    </row>
    <row r="50" spans="1:11" s="9" customFormat="1" ht="24.75" customHeight="1">
      <c r="A50" s="145" t="s">
        <v>39</v>
      </c>
      <c r="B50" s="147"/>
      <c r="C50" s="148">
        <f>C27</f>
        <v>0</v>
      </c>
      <c r="D50" s="148"/>
      <c r="E50" s="148"/>
      <c r="F50" s="148"/>
      <c r="G50" s="7" t="s">
        <v>46</v>
      </c>
      <c r="H50" s="149">
        <f>H27</f>
        <v>0</v>
      </c>
      <c r="I50" s="149"/>
      <c r="J50" s="58" t="s">
        <v>45</v>
      </c>
      <c r="K50" s="18">
        <f>K27</f>
        <v>0</v>
      </c>
    </row>
    <row r="51" spans="1:11" s="9" customFormat="1" ht="24.75" customHeight="1" thickBot="1">
      <c r="A51" s="150" t="s">
        <v>41</v>
      </c>
      <c r="B51" s="151"/>
      <c r="C51" s="152">
        <f>C28</f>
        <v>0</v>
      </c>
      <c r="D51" s="152"/>
      <c r="E51" s="153">
        <f>E28</f>
        <v>0</v>
      </c>
      <c r="F51" s="153"/>
      <c r="G51" s="154"/>
      <c r="H51" s="71" t="str">
        <f>H28</f>
        <v>E-Mail:</v>
      </c>
      <c r="I51" s="141">
        <f>I28</f>
        <v>0</v>
      </c>
      <c r="J51" s="141"/>
      <c r="K51" s="142"/>
    </row>
    <row r="52" spans="1:11" s="10" customFormat="1" ht="15" customHeight="1">
      <c r="A52" s="127">
        <v>1</v>
      </c>
      <c r="B52" s="60" t="s">
        <v>42</v>
      </c>
      <c r="C52" s="61"/>
      <c r="D52" s="76" t="str">
        <f>D29</f>
        <v> </v>
      </c>
      <c r="E52" s="130" t="s">
        <v>44</v>
      </c>
      <c r="F52" s="131"/>
      <c r="G52" s="132"/>
      <c r="H52" s="63">
        <f>H29</f>
        <v>0</v>
      </c>
      <c r="I52" s="133" t="s">
        <v>47</v>
      </c>
      <c r="J52" s="63"/>
      <c r="K52" s="64" t="s">
        <v>1</v>
      </c>
    </row>
    <row r="53" spans="1:11" s="10" customFormat="1" ht="15.75" customHeight="1">
      <c r="A53" s="128"/>
      <c r="B53" s="135">
        <f>B30</f>
        <v>0</v>
      </c>
      <c r="C53" s="136"/>
      <c r="D53" s="137"/>
      <c r="E53" s="138">
        <f>E30</f>
        <v>0</v>
      </c>
      <c r="F53" s="139"/>
      <c r="G53" s="140"/>
      <c r="H53" s="4">
        <f aca="true" t="shared" si="1" ref="H53:H67">H30</f>
        <v>0</v>
      </c>
      <c r="I53" s="134"/>
      <c r="J53" s="4"/>
      <c r="K53" s="65" t="s">
        <v>48</v>
      </c>
    </row>
    <row r="54" spans="1:11" s="10" customFormat="1" ht="15" customHeight="1">
      <c r="A54" s="128"/>
      <c r="B54" s="113" t="s">
        <v>43</v>
      </c>
      <c r="C54" s="117">
        <f>C31</f>
        <v>0</v>
      </c>
      <c r="D54" s="115" t="str">
        <f>D31</f>
        <v>Elektronisch életronique</v>
      </c>
      <c r="E54" s="117">
        <f>E31</f>
        <v>8</v>
      </c>
      <c r="F54" s="117" t="s">
        <v>0</v>
      </c>
      <c r="G54" s="119">
        <f>G31</f>
        <v>8</v>
      </c>
      <c r="H54" s="4">
        <f t="shared" si="1"/>
        <v>0</v>
      </c>
      <c r="I54" s="125">
        <f>I31</f>
        <v>0</v>
      </c>
      <c r="J54" s="4"/>
      <c r="K54" s="123"/>
    </row>
    <row r="55" spans="1:11" s="10" customFormat="1" ht="15" customHeight="1" thickBot="1">
      <c r="A55" s="129"/>
      <c r="B55" s="114"/>
      <c r="C55" s="118"/>
      <c r="D55" s="116"/>
      <c r="E55" s="118"/>
      <c r="F55" s="118"/>
      <c r="G55" s="120"/>
      <c r="H55" s="67">
        <f t="shared" si="1"/>
        <v>0</v>
      </c>
      <c r="I55" s="126"/>
      <c r="J55" s="67"/>
      <c r="K55" s="124"/>
    </row>
    <row r="56" spans="1:11" ht="15" customHeight="1">
      <c r="A56" s="127">
        <v>2</v>
      </c>
      <c r="B56" s="60" t="s">
        <v>42</v>
      </c>
      <c r="C56" s="61"/>
      <c r="D56" s="76" t="str">
        <f>D33</f>
        <v> </v>
      </c>
      <c r="E56" s="130" t="s">
        <v>44</v>
      </c>
      <c r="F56" s="131"/>
      <c r="G56" s="132"/>
      <c r="H56" s="63">
        <f t="shared" si="1"/>
        <v>0</v>
      </c>
      <c r="I56" s="133" t="s">
        <v>47</v>
      </c>
      <c r="J56" s="63"/>
      <c r="K56" s="64" t="s">
        <v>1</v>
      </c>
    </row>
    <row r="57" spans="1:11" ht="15.75" customHeight="1">
      <c r="A57" s="128"/>
      <c r="B57" s="135">
        <f>B34</f>
        <v>0</v>
      </c>
      <c r="C57" s="136"/>
      <c r="D57" s="137"/>
      <c r="E57" s="138">
        <f>E34</f>
        <v>0</v>
      </c>
      <c r="F57" s="139"/>
      <c r="G57" s="140"/>
      <c r="H57" s="4">
        <f t="shared" si="1"/>
        <v>0</v>
      </c>
      <c r="I57" s="134"/>
      <c r="J57" s="4"/>
      <c r="K57" s="65" t="s">
        <v>48</v>
      </c>
    </row>
    <row r="58" spans="1:11" ht="15" customHeight="1">
      <c r="A58" s="128"/>
      <c r="B58" s="113" t="s">
        <v>43</v>
      </c>
      <c r="C58" s="117">
        <f>C35</f>
        <v>0</v>
      </c>
      <c r="D58" s="115" t="str">
        <f>D35</f>
        <v>Elektronisch életronique</v>
      </c>
      <c r="E58" s="117">
        <f>E35</f>
        <v>9</v>
      </c>
      <c r="F58" s="117" t="s">
        <v>0</v>
      </c>
      <c r="G58" s="119">
        <f>G35</f>
        <v>9</v>
      </c>
      <c r="H58" s="4">
        <f t="shared" si="1"/>
        <v>0</v>
      </c>
      <c r="I58" s="125">
        <f>I35</f>
        <v>0</v>
      </c>
      <c r="J58" s="4"/>
      <c r="K58" s="123"/>
    </row>
    <row r="59" spans="1:11" ht="15" customHeight="1" thickBot="1">
      <c r="A59" s="129"/>
      <c r="B59" s="114"/>
      <c r="C59" s="118"/>
      <c r="D59" s="116"/>
      <c r="E59" s="118"/>
      <c r="F59" s="118"/>
      <c r="G59" s="120"/>
      <c r="H59" s="67">
        <f t="shared" si="1"/>
        <v>0</v>
      </c>
      <c r="I59" s="126"/>
      <c r="J59" s="67"/>
      <c r="K59" s="124"/>
    </row>
    <row r="60" spans="1:11" ht="15" customHeight="1">
      <c r="A60" s="127">
        <v>3</v>
      </c>
      <c r="B60" s="60" t="s">
        <v>42</v>
      </c>
      <c r="C60" s="61"/>
      <c r="D60" s="76" t="str">
        <f>D37</f>
        <v> </v>
      </c>
      <c r="E60" s="130" t="s">
        <v>44</v>
      </c>
      <c r="F60" s="131"/>
      <c r="G60" s="132"/>
      <c r="H60" s="63">
        <f t="shared" si="1"/>
        <v>0</v>
      </c>
      <c r="I60" s="133" t="s">
        <v>47</v>
      </c>
      <c r="J60" s="63"/>
      <c r="K60" s="64" t="s">
        <v>1</v>
      </c>
    </row>
    <row r="61" spans="1:11" ht="15.75" customHeight="1">
      <c r="A61" s="128"/>
      <c r="B61" s="135">
        <f>B38</f>
        <v>0</v>
      </c>
      <c r="C61" s="136"/>
      <c r="D61" s="137"/>
      <c r="E61" s="138">
        <f>E38</f>
        <v>0</v>
      </c>
      <c r="F61" s="139"/>
      <c r="G61" s="140"/>
      <c r="H61" s="4">
        <f t="shared" si="1"/>
        <v>0</v>
      </c>
      <c r="I61" s="134"/>
      <c r="J61" s="4"/>
      <c r="K61" s="65" t="s">
        <v>48</v>
      </c>
    </row>
    <row r="62" spans="1:11" ht="15" customHeight="1">
      <c r="A62" s="128"/>
      <c r="B62" s="113" t="s">
        <v>43</v>
      </c>
      <c r="C62" s="117">
        <f>C39</f>
        <v>0</v>
      </c>
      <c r="D62" s="115" t="str">
        <f>D39</f>
        <v>Elektronisch életronique</v>
      </c>
      <c r="E62" s="117">
        <f>E39</f>
        <v>10</v>
      </c>
      <c r="F62" s="117" t="s">
        <v>0</v>
      </c>
      <c r="G62" s="119">
        <f>G39</f>
        <v>10</v>
      </c>
      <c r="H62" s="4">
        <f t="shared" si="1"/>
        <v>0</v>
      </c>
      <c r="I62" s="125">
        <f>I39</f>
        <v>0</v>
      </c>
      <c r="J62" s="4"/>
      <c r="K62" s="123"/>
    </row>
    <row r="63" spans="1:11" ht="15" customHeight="1" thickBot="1">
      <c r="A63" s="129"/>
      <c r="B63" s="114"/>
      <c r="C63" s="118"/>
      <c r="D63" s="116"/>
      <c r="E63" s="118"/>
      <c r="F63" s="118"/>
      <c r="G63" s="120"/>
      <c r="H63" s="67">
        <f t="shared" si="1"/>
        <v>0</v>
      </c>
      <c r="I63" s="126"/>
      <c r="J63" s="67"/>
      <c r="K63" s="124"/>
    </row>
    <row r="64" spans="1:11" ht="15" customHeight="1">
      <c r="A64" s="127">
        <v>4</v>
      </c>
      <c r="B64" s="60" t="s">
        <v>42</v>
      </c>
      <c r="C64" s="61"/>
      <c r="D64" s="76" t="str">
        <f>D41</f>
        <v> </v>
      </c>
      <c r="E64" s="130" t="s">
        <v>44</v>
      </c>
      <c r="F64" s="131"/>
      <c r="G64" s="132"/>
      <c r="H64" s="63">
        <f t="shared" si="1"/>
        <v>0</v>
      </c>
      <c r="I64" s="133" t="s">
        <v>47</v>
      </c>
      <c r="J64" s="63"/>
      <c r="K64" s="64" t="s">
        <v>1</v>
      </c>
    </row>
    <row r="65" spans="1:11" ht="15.75" customHeight="1">
      <c r="A65" s="128"/>
      <c r="B65" s="135">
        <f>B42</f>
        <v>0</v>
      </c>
      <c r="C65" s="136"/>
      <c r="D65" s="137"/>
      <c r="E65" s="138">
        <f>E42</f>
        <v>0</v>
      </c>
      <c r="F65" s="139"/>
      <c r="G65" s="140"/>
      <c r="H65" s="4">
        <f t="shared" si="1"/>
        <v>0</v>
      </c>
      <c r="I65" s="134"/>
      <c r="J65" s="4"/>
      <c r="K65" s="65" t="s">
        <v>48</v>
      </c>
    </row>
    <row r="66" spans="1:11" ht="15" customHeight="1">
      <c r="A66" s="128"/>
      <c r="B66" s="113" t="s">
        <v>43</v>
      </c>
      <c r="C66" s="117">
        <f>C43</f>
        <v>0</v>
      </c>
      <c r="D66" s="115" t="str">
        <f>D43</f>
        <v>Elektronisch életronique</v>
      </c>
      <c r="E66" s="117">
        <f>E43</f>
        <v>11</v>
      </c>
      <c r="F66" s="117" t="s">
        <v>0</v>
      </c>
      <c r="G66" s="119">
        <f>G43</f>
        <v>11</v>
      </c>
      <c r="H66" s="4">
        <f t="shared" si="1"/>
        <v>0</v>
      </c>
      <c r="I66" s="125">
        <f>I43</f>
        <v>0</v>
      </c>
      <c r="J66" s="4"/>
      <c r="K66" s="123"/>
    </row>
    <row r="67" spans="1:11" ht="15" customHeight="1" thickBot="1">
      <c r="A67" s="129"/>
      <c r="B67" s="114"/>
      <c r="C67" s="118"/>
      <c r="D67" s="116"/>
      <c r="E67" s="118"/>
      <c r="F67" s="118"/>
      <c r="G67" s="120"/>
      <c r="H67" s="67">
        <f t="shared" si="1"/>
        <v>0</v>
      </c>
      <c r="I67" s="126"/>
      <c r="J67" s="67"/>
      <c r="K67" s="124"/>
    </row>
    <row r="68" spans="1:11" s="74" customFormat="1" ht="15" customHeight="1">
      <c r="A68" s="121" t="s">
        <v>51</v>
      </c>
      <c r="B68" s="121"/>
      <c r="C68" s="121"/>
      <c r="D68" s="121"/>
      <c r="E68" s="121"/>
      <c r="F68" s="121"/>
      <c r="G68" s="121"/>
      <c r="H68" s="106" t="s">
        <v>3</v>
      </c>
      <c r="I68" s="107">
        <f>I45</f>
        <v>0</v>
      </c>
      <c r="K68" s="110"/>
    </row>
    <row r="69" spans="1:11" ht="12.75" customHeight="1">
      <c r="A69" s="122"/>
      <c r="B69" s="122"/>
      <c r="C69" s="122"/>
      <c r="D69" s="122"/>
      <c r="E69" s="122"/>
      <c r="F69" s="122"/>
      <c r="G69" s="122"/>
      <c r="H69" s="106"/>
      <c r="I69" s="108"/>
      <c r="K69" s="111"/>
    </row>
    <row r="70" spans="1:11" ht="13.5" customHeight="1" thickBot="1">
      <c r="A70" s="72" t="s">
        <v>52</v>
      </c>
      <c r="B70" s="72"/>
      <c r="C70" s="72"/>
      <c r="D70" s="73"/>
      <c r="E70" s="77">
        <f>E47</f>
        <v>0</v>
      </c>
      <c r="F70" s="78"/>
      <c r="G70" s="78"/>
      <c r="H70" s="106"/>
      <c r="I70" s="109"/>
      <c r="K70" s="112"/>
    </row>
  </sheetData>
  <sheetProtection sheet="1" objects="1" scenarios="1"/>
  <mergeCells count="198">
    <mergeCell ref="I68:I70"/>
    <mergeCell ref="K68:K70"/>
    <mergeCell ref="F66:F67"/>
    <mergeCell ref="G66:G67"/>
    <mergeCell ref="A68:G69"/>
    <mergeCell ref="H68:H70"/>
    <mergeCell ref="K66:K67"/>
    <mergeCell ref="I66:I67"/>
    <mergeCell ref="D66:D67"/>
    <mergeCell ref="E66:E67"/>
    <mergeCell ref="K62:K63"/>
    <mergeCell ref="A64:A67"/>
    <mergeCell ref="E64:G64"/>
    <mergeCell ref="I64:I65"/>
    <mergeCell ref="B65:D65"/>
    <mergeCell ref="E65:G65"/>
    <mergeCell ref="B66:B67"/>
    <mergeCell ref="C66:C67"/>
    <mergeCell ref="I60:I61"/>
    <mergeCell ref="B61:D61"/>
    <mergeCell ref="E61:G61"/>
    <mergeCell ref="B62:B63"/>
    <mergeCell ref="C62:C63"/>
    <mergeCell ref="D62:D63"/>
    <mergeCell ref="E62:E63"/>
    <mergeCell ref="F62:F63"/>
    <mergeCell ref="G62:G63"/>
    <mergeCell ref="I62:I63"/>
    <mergeCell ref="G58:G59"/>
    <mergeCell ref="A60:A63"/>
    <mergeCell ref="E60:G60"/>
    <mergeCell ref="A56:A59"/>
    <mergeCell ref="B57:D57"/>
    <mergeCell ref="B58:B59"/>
    <mergeCell ref="C58:C59"/>
    <mergeCell ref="D58:D59"/>
    <mergeCell ref="K58:K59"/>
    <mergeCell ref="G54:G55"/>
    <mergeCell ref="I54:I55"/>
    <mergeCell ref="K54:K55"/>
    <mergeCell ref="E56:G56"/>
    <mergeCell ref="I56:I57"/>
    <mergeCell ref="E57:G57"/>
    <mergeCell ref="I58:I59"/>
    <mergeCell ref="E58:E59"/>
    <mergeCell ref="F58:F59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A50:B50"/>
    <mergeCell ref="C50:F50"/>
    <mergeCell ref="H50:I50"/>
    <mergeCell ref="A51:B51"/>
    <mergeCell ref="C51:D51"/>
    <mergeCell ref="E51:G51"/>
    <mergeCell ref="I51:K51"/>
    <mergeCell ref="A45:G46"/>
    <mergeCell ref="H45:H47"/>
    <mergeCell ref="I45:I47"/>
    <mergeCell ref="K45:K47"/>
    <mergeCell ref="A48:J48"/>
    <mergeCell ref="B49:F49"/>
    <mergeCell ref="G49:H49"/>
    <mergeCell ref="D43:D44"/>
    <mergeCell ref="E43:E44"/>
    <mergeCell ref="F43:F44"/>
    <mergeCell ref="G43:G44"/>
    <mergeCell ref="I43:I44"/>
    <mergeCell ref="A41:A44"/>
    <mergeCell ref="B42:D42"/>
    <mergeCell ref="B43:B44"/>
    <mergeCell ref="C43:C44"/>
    <mergeCell ref="K43:K44"/>
    <mergeCell ref="G39:G40"/>
    <mergeCell ref="I39:I40"/>
    <mergeCell ref="K39:K40"/>
    <mergeCell ref="E41:G41"/>
    <mergeCell ref="I41:I42"/>
    <mergeCell ref="E42:G42"/>
    <mergeCell ref="F39:F40"/>
    <mergeCell ref="A37:A40"/>
    <mergeCell ref="E37:G37"/>
    <mergeCell ref="B39:B40"/>
    <mergeCell ref="C39:C40"/>
    <mergeCell ref="D39:D40"/>
    <mergeCell ref="E39:E40"/>
    <mergeCell ref="F35:F36"/>
    <mergeCell ref="G35:G36"/>
    <mergeCell ref="I37:I38"/>
    <mergeCell ref="B38:D38"/>
    <mergeCell ref="E38:G38"/>
    <mergeCell ref="K35:K36"/>
    <mergeCell ref="I35:I36"/>
    <mergeCell ref="D35:D36"/>
    <mergeCell ref="E35:E36"/>
    <mergeCell ref="G31:G32"/>
    <mergeCell ref="I31:I32"/>
    <mergeCell ref="K31:K32"/>
    <mergeCell ref="A33:A36"/>
    <mergeCell ref="E33:G33"/>
    <mergeCell ref="I33:I34"/>
    <mergeCell ref="B34:D34"/>
    <mergeCell ref="E34:G34"/>
    <mergeCell ref="B35:B36"/>
    <mergeCell ref="C35:C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B26:F26"/>
    <mergeCell ref="G26:H26"/>
    <mergeCell ref="A27:B27"/>
    <mergeCell ref="C27:F27"/>
    <mergeCell ref="H27:I27"/>
    <mergeCell ref="A28:B28"/>
    <mergeCell ref="C28:D28"/>
    <mergeCell ref="E28:G28"/>
    <mergeCell ref="I28:K28"/>
    <mergeCell ref="A21:G22"/>
    <mergeCell ref="H21:H23"/>
    <mergeCell ref="I21:I23"/>
    <mergeCell ref="K21:K23"/>
    <mergeCell ref="E23:G23"/>
    <mergeCell ref="A25:J25"/>
    <mergeCell ref="D19:D20"/>
    <mergeCell ref="E19:E20"/>
    <mergeCell ref="F19:F20"/>
    <mergeCell ref="G19:G20"/>
    <mergeCell ref="I19:I20"/>
    <mergeCell ref="A17:A20"/>
    <mergeCell ref="B18:D18"/>
    <mergeCell ref="B19:B20"/>
    <mergeCell ref="C19:C20"/>
    <mergeCell ref="K19:K20"/>
    <mergeCell ref="G15:G16"/>
    <mergeCell ref="I15:I16"/>
    <mergeCell ref="K15:K16"/>
    <mergeCell ref="E17:G17"/>
    <mergeCell ref="I17:I18"/>
    <mergeCell ref="E18:G18"/>
    <mergeCell ref="I13:I14"/>
    <mergeCell ref="B14:D14"/>
    <mergeCell ref="E14:G14"/>
    <mergeCell ref="B15:B16"/>
    <mergeCell ref="C15:C16"/>
    <mergeCell ref="D15:D16"/>
    <mergeCell ref="E15:E16"/>
    <mergeCell ref="F15:F16"/>
    <mergeCell ref="G11:G12"/>
    <mergeCell ref="A13:A16"/>
    <mergeCell ref="E13:G13"/>
    <mergeCell ref="A9:A12"/>
    <mergeCell ref="B10:D10"/>
    <mergeCell ref="B11:B12"/>
    <mergeCell ref="C11:C12"/>
    <mergeCell ref="D11:D12"/>
    <mergeCell ref="K11:K12"/>
    <mergeCell ref="G7:G8"/>
    <mergeCell ref="I7:I8"/>
    <mergeCell ref="K7:K8"/>
    <mergeCell ref="E9:G9"/>
    <mergeCell ref="I9:I10"/>
    <mergeCell ref="E10:G10"/>
    <mergeCell ref="I11:I12"/>
    <mergeCell ref="E11:E12"/>
    <mergeCell ref="F11:F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B2:F2"/>
    <mergeCell ref="G2:H2"/>
    <mergeCell ref="A3:B3"/>
    <mergeCell ref="C3:F3"/>
    <mergeCell ref="H3:I3"/>
    <mergeCell ref="A4:B4"/>
    <mergeCell ref="C4:D4"/>
    <mergeCell ref="E4:G4"/>
    <mergeCell ref="I4:K4"/>
  </mergeCells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priority="42" dxfId="0" operator="equal">
      <formula>0</formula>
    </cfRule>
  </conditionalFormatting>
  <conditionalFormatting sqref="H5:H20">
    <cfRule type="cellIs" priority="41" dxfId="13" operator="lessThanOrEqual" stopIfTrue="1">
      <formula>0</formula>
    </cfRule>
  </conditionalFormatting>
  <conditionalFormatting sqref="H3:I3 K3 I4:K4">
    <cfRule type="cellIs" priority="40" dxfId="1" operator="equal" stopIfTrue="1">
      <formula>0</formula>
    </cfRule>
  </conditionalFormatting>
  <conditionalFormatting sqref="I7:I8">
    <cfRule type="cellIs" priority="35" dxfId="1" operator="equal" stopIfTrue="1">
      <formula>0</formula>
    </cfRule>
  </conditionalFormatting>
  <conditionalFormatting sqref="I19:I20">
    <cfRule type="cellIs" priority="34" dxfId="1" operator="equal" stopIfTrue="1">
      <formula>0</formula>
    </cfRule>
  </conditionalFormatting>
  <conditionalFormatting sqref="I21:I23 I15:I16 I11:I12">
    <cfRule type="cellIs" priority="33" dxfId="1" operator="equal" stopIfTrue="1">
      <formula>0</formula>
    </cfRule>
  </conditionalFormatting>
  <conditionalFormatting sqref="J27">
    <cfRule type="cellIs" priority="28" dxfId="0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priority="27" dxfId="0" operator="equal">
      <formula>0</formula>
    </cfRule>
  </conditionalFormatting>
  <conditionalFormatting sqref="J50">
    <cfRule type="cellIs" priority="22" dxfId="0" operator="equal">
      <formula>0</formula>
    </cfRule>
  </conditionalFormatting>
  <conditionalFormatting sqref="I7:I8 I11:I12 I15:I16 I19:I23 I31:I32 I35:I36 I39:I40 I43:I47 H29:H44 H52:H67 I54:I55 I58:I59 I62:I63 I66:I70">
    <cfRule type="cellIs" priority="21" dxfId="1" operator="equal" stopIfTrue="1">
      <formula>0</formula>
    </cfRule>
  </conditionalFormatting>
  <conditionalFormatting sqref="E47">
    <cfRule type="cellIs" priority="20" dxfId="1" operator="equal" stopIfTrue="1">
      <formula>0</formula>
    </cfRule>
  </conditionalFormatting>
  <conditionalFormatting sqref="K27 K50">
    <cfRule type="cellIs" priority="19" dxfId="1" operator="equal" stopIfTrue="1">
      <formula>0</formula>
    </cfRule>
  </conditionalFormatting>
  <conditionalFormatting sqref="E70">
    <cfRule type="cellIs" priority="18" dxfId="1" operator="equal" stopIfTrue="1">
      <formula>0</formula>
    </cfRule>
  </conditionalFormatting>
  <conditionalFormatting sqref="D64 D60 D56 D52 D41 D37 D33 D29 D17 D13 D9 D5">
    <cfRule type="cellIs" priority="3" dxfId="1" operator="equal" stopIfTrue="1">
      <formula>0</formula>
    </cfRule>
  </conditionalFormatting>
  <conditionalFormatting sqref="E7:E8 G7:G8 E11:E12 G11:G12 E15:E16 G15:G16 E19:E20 G19:G20 E31:E32 G31:G32 E35:E36 G35:G36 E39:E40 G39:G40 E43:E44 G43:G44 E54:E55 G54:G55 E58:E59 G58:G59 E62:E63 G62:G63 E66:E67 G66:G67">
    <cfRule type="cellIs" priority="57" dxfId="0" operator="between" stopIfTrue="1">
      <formula>4</formula>
      <formula>95</formula>
    </cfRule>
  </conditionalFormatting>
  <printOptions/>
  <pageMargins left="0.7086614173228347" right="0.07874015748031496" top="0.03937007874015748" bottom="0.0787401574803149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SBB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Brupbacher Martin</dc:creator>
  <cp:keywords/>
  <dc:description/>
  <cp:lastModifiedBy>Martin</cp:lastModifiedBy>
  <cp:lastPrinted>2012-02-03T14:52:07Z</cp:lastPrinted>
  <dcterms:created xsi:type="dcterms:W3CDTF">2009-11-24T05:52:13Z</dcterms:created>
  <dcterms:modified xsi:type="dcterms:W3CDTF">2013-08-18T19:54:55Z</dcterms:modified>
  <cp:category/>
  <cp:version/>
  <cp:contentType/>
  <cp:contentStatus/>
</cp:coreProperties>
</file>