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E:\Datas correctes\Tir\FSVT\Modèles\"/>
    </mc:Choice>
  </mc:AlternateContent>
  <bookViews>
    <workbookView xWindow="0" yWindow="0" windowWidth="28800" windowHeight="12210" tabRatio="753" activeTab="2" xr2:uid="{00000000-000D-0000-FFFF-FFFF00000000}"/>
  </bookViews>
  <sheets>
    <sheet name="Explicatif" sheetId="23" r:id="rId1"/>
    <sheet name="PlanComptable2018" sheetId="29" r:id="rId2"/>
    <sheet name="Décompte FSVT" sheetId="30" r:id="rId3"/>
    <sheet name="Abrechnung WSSV" sheetId="31" r:id="rId4"/>
    <sheet name="Séance" sheetId="28" r:id="rId5"/>
    <sheet name="MultiDecompte" sheetId="32" r:id="rId6"/>
    <sheet name="DecpteStand_SchiessplatzAbrechn" sheetId="33" r:id="rId7"/>
    <sheet name="DecpteCompetition" sheetId="10" r:id="rId8"/>
    <sheet name="DécompteStePC" sheetId="15" r:id="rId9"/>
    <sheet name="PC50" sheetId="16" r:id="rId10"/>
    <sheet name="DcpteTireur" sheetId="11" r:id="rId11"/>
    <sheet name="Abrechnung Schiesskurs" sheetId="13" r:id="rId12"/>
    <sheet name="SuiviCpta" sheetId="19" r:id="rId13"/>
  </sheets>
  <externalReferences>
    <externalReference r:id="rId14"/>
  </externalReferences>
  <definedNames>
    <definedName name="_xlnm._FilterDatabase" localSheetId="1" hidden="1">PlanComptable2018!$A$2:$E$308</definedName>
    <definedName name="élite" localSheetId="7">#REF!</definedName>
    <definedName name="élite" localSheetId="6">#REF!</definedName>
    <definedName name="élite">#REF!</definedName>
    <definedName name="_xlnm.Print_Titles" localSheetId="1">PlanComptable2018!$1:$2</definedName>
    <definedName name="_xlnm.Print_Titles" localSheetId="12">SuiviCpta!$1:$7</definedName>
    <definedName name="individuel" localSheetId="7">#REF!</definedName>
    <definedName name="individuel" localSheetId="6">#REF!</definedName>
    <definedName name="individuel">#REF!</definedName>
    <definedName name="junior" localSheetId="7">#REF!</definedName>
    <definedName name="junior" localSheetId="6">#REF!</definedName>
    <definedName name="junior">#REF!</definedName>
    <definedName name="Pistolet">'[1]Trav - Pist'!$C$2:$L$101</definedName>
    <definedName name="PlanComptable18">PlanComptable2018!$B$105:$B$282</definedName>
    <definedName name="_xlnm.Print_Area" localSheetId="3">'Abrechnung WSSV'!$A$1:$H$36</definedName>
    <definedName name="_xlnm.Print_Area" localSheetId="10">DcpteTireur!$A$1:$F$48</definedName>
    <definedName name="_xlnm.Print_Area" localSheetId="2">'Décompte FSVT'!$A$1:$H$36</definedName>
    <definedName name="_xlnm.Print_Area" localSheetId="7">DecpteCompetition!$A$1:$H$32</definedName>
    <definedName name="_xlnm.Print_Area" localSheetId="6">DecpteStand_SchiessplatzAbrechn!$A$1:$H$33</definedName>
    <definedName name="_xlnm.Print_Area" localSheetId="5">MultiDecompte!$A$1:$J$33</definedName>
    <definedName name="_xlnm.Print_Area" localSheetId="1">PlanComptable2018!$B$1:$E$301</definedName>
    <definedName name="_xlnm.Print_Area" localSheetId="4">Séance!$A$1:$J$37</definedName>
  </definedNames>
  <calcPr calcId="171027"/>
</workbook>
</file>

<file path=xl/calcChain.xml><?xml version="1.0" encoding="utf-8"?>
<calcChain xmlns="http://schemas.openxmlformats.org/spreadsheetml/2006/main">
  <c r="X48" i="19" l="1"/>
  <c r="X9" i="19"/>
  <c r="Y9" i="19" l="1"/>
  <c r="I29" i="28" l="1"/>
  <c r="I28" i="28"/>
  <c r="I12" i="28"/>
  <c r="D29" i="28" l="1"/>
  <c r="F29" i="28"/>
  <c r="G29" i="28"/>
  <c r="H21" i="33"/>
  <c r="H20" i="33"/>
  <c r="H19" i="33"/>
  <c r="E17" i="33"/>
  <c r="H17" i="33" s="1"/>
  <c r="E16" i="33"/>
  <c r="H16" i="33" s="1"/>
  <c r="E15" i="33"/>
  <c r="H15" i="33" s="1"/>
  <c r="G23" i="33" l="1"/>
  <c r="G25" i="32"/>
  <c r="F25" i="32"/>
  <c r="I24" i="32"/>
  <c r="I23" i="32"/>
  <c r="D23" i="32"/>
  <c r="I22" i="32"/>
  <c r="D22" i="32"/>
  <c r="I21" i="32"/>
  <c r="D21" i="32"/>
  <c r="D20" i="32"/>
  <c r="I20" i="32" s="1"/>
  <c r="I19" i="32"/>
  <c r="D19" i="32"/>
  <c r="I18" i="32"/>
  <c r="D18" i="32"/>
  <c r="I17" i="32"/>
  <c r="D17" i="32"/>
  <c r="D16" i="32"/>
  <c r="I16" i="32" s="1"/>
  <c r="I15" i="32"/>
  <c r="D15" i="32"/>
  <c r="I14" i="32"/>
  <c r="D14" i="32"/>
  <c r="I13" i="32"/>
  <c r="D13" i="32"/>
  <c r="D12" i="32"/>
  <c r="D25" i="32" s="1"/>
  <c r="F27" i="31"/>
  <c r="H23" i="31"/>
  <c r="G18" i="31"/>
  <c r="H19" i="31" s="1"/>
  <c r="E2" i="31"/>
  <c r="F27" i="30"/>
  <c r="H23" i="30"/>
  <c r="G18" i="30"/>
  <c r="H19" i="30" s="1"/>
  <c r="E2" i="30"/>
  <c r="G29" i="30" l="1"/>
  <c r="H16" i="30"/>
  <c r="H27" i="30" s="1"/>
  <c r="I12" i="32"/>
  <c r="I25" i="32" s="1"/>
  <c r="H16" i="31"/>
  <c r="H27" i="31" s="1"/>
  <c r="G29" i="31"/>
  <c r="D27" i="28" l="1"/>
  <c r="I27" i="28" s="1"/>
  <c r="I26" i="28"/>
  <c r="D26" i="28"/>
  <c r="I25" i="28"/>
  <c r="D25" i="28"/>
  <c r="I24" i="28"/>
  <c r="D24" i="28"/>
  <c r="D23" i="28"/>
  <c r="I23" i="28" s="1"/>
  <c r="I22" i="28"/>
  <c r="D22" i="28"/>
  <c r="I21" i="28"/>
  <c r="D21" i="28"/>
  <c r="I20" i="28"/>
  <c r="D20" i="28"/>
  <c r="D19" i="28"/>
  <c r="I19" i="28" s="1"/>
  <c r="I18" i="28"/>
  <c r="D18" i="28"/>
  <c r="I17" i="28"/>
  <c r="D17" i="28"/>
  <c r="I16" i="28"/>
  <c r="D16" i="28"/>
  <c r="D15" i="28"/>
  <c r="I15" i="28" s="1"/>
  <c r="I14" i="28"/>
  <c r="D14" i="28"/>
  <c r="I13" i="28"/>
  <c r="D13" i="28"/>
  <c r="D12" i="28"/>
  <c r="W157" i="19" l="1"/>
  <c r="V156" i="19"/>
  <c r="U156" i="19"/>
  <c r="V157" i="19" s="1"/>
  <c r="T156" i="19"/>
  <c r="T157" i="19" s="1"/>
  <c r="S156" i="19"/>
  <c r="R156" i="19"/>
  <c r="Q156" i="19"/>
  <c r="R157" i="19" s="1"/>
  <c r="P156" i="19"/>
  <c r="O156" i="19"/>
  <c r="P157" i="19" s="1"/>
  <c r="N156" i="19"/>
  <c r="M156" i="19"/>
  <c r="N157" i="19" s="1"/>
  <c r="L156" i="19"/>
  <c r="L157" i="19" s="1"/>
  <c r="K156" i="19"/>
  <c r="J156" i="19"/>
  <c r="I156" i="19"/>
  <c r="H156" i="19"/>
  <c r="G156" i="19"/>
  <c r="H157" i="19" s="1"/>
  <c r="F156" i="19"/>
  <c r="E156" i="19"/>
  <c r="F157" i="19" s="1"/>
  <c r="D156" i="19"/>
  <c r="D157" i="19" s="1"/>
  <c r="C156" i="19"/>
  <c r="X155" i="19"/>
  <c r="X154" i="19"/>
  <c r="X153" i="19"/>
  <c r="X152" i="19"/>
  <c r="X151" i="19"/>
  <c r="X150" i="19"/>
  <c r="X149" i="19"/>
  <c r="X148" i="19"/>
  <c r="X147" i="19"/>
  <c r="X146" i="19"/>
  <c r="X145" i="19"/>
  <c r="X144" i="19"/>
  <c r="X143" i="19"/>
  <c r="X142" i="19"/>
  <c r="X141" i="19"/>
  <c r="X140" i="19"/>
  <c r="X139" i="19"/>
  <c r="X138" i="19"/>
  <c r="X137" i="19"/>
  <c r="X136" i="19"/>
  <c r="X135" i="19"/>
  <c r="X134" i="19"/>
  <c r="X133" i="19"/>
  <c r="X132" i="19"/>
  <c r="X131" i="19"/>
  <c r="X130" i="19"/>
  <c r="X129" i="19"/>
  <c r="X128" i="19"/>
  <c r="X127" i="19"/>
  <c r="X126" i="19"/>
  <c r="X125" i="19"/>
  <c r="X124" i="19"/>
  <c r="X123" i="19"/>
  <c r="X122" i="19"/>
  <c r="X121" i="19"/>
  <c r="X120" i="19"/>
  <c r="X119" i="19"/>
  <c r="X118" i="19"/>
  <c r="X117" i="19"/>
  <c r="X116" i="19"/>
  <c r="X115" i="19"/>
  <c r="X114" i="19"/>
  <c r="X113" i="19"/>
  <c r="X112" i="19"/>
  <c r="X111" i="19"/>
  <c r="X110" i="19"/>
  <c r="X109" i="19"/>
  <c r="X108" i="19"/>
  <c r="X107" i="19"/>
  <c r="X106" i="19"/>
  <c r="X105" i="19"/>
  <c r="X104" i="19"/>
  <c r="X103" i="19"/>
  <c r="X102" i="19"/>
  <c r="X101" i="19"/>
  <c r="X100" i="19"/>
  <c r="X99" i="19"/>
  <c r="X98" i="19"/>
  <c r="X97" i="19"/>
  <c r="X96" i="19"/>
  <c r="X95" i="19"/>
  <c r="X94" i="19"/>
  <c r="X93" i="19"/>
  <c r="X92" i="19"/>
  <c r="X91" i="19"/>
  <c r="X90" i="19"/>
  <c r="X89" i="19"/>
  <c r="X88" i="19"/>
  <c r="X87" i="19"/>
  <c r="X86" i="19"/>
  <c r="X85" i="19"/>
  <c r="X84" i="19"/>
  <c r="X83" i="19"/>
  <c r="X82" i="19"/>
  <c r="X81" i="19"/>
  <c r="X80" i="19"/>
  <c r="X79" i="19"/>
  <c r="X78" i="19"/>
  <c r="X77" i="19"/>
  <c r="X76" i="19"/>
  <c r="X75" i="19"/>
  <c r="X74" i="19"/>
  <c r="X73" i="19"/>
  <c r="X72" i="19"/>
  <c r="X71" i="19"/>
  <c r="X70" i="19"/>
  <c r="X69" i="19"/>
  <c r="X68" i="19"/>
  <c r="X67" i="19"/>
  <c r="X66" i="19"/>
  <c r="X65" i="19"/>
  <c r="X64" i="19"/>
  <c r="X63" i="19"/>
  <c r="X62" i="19"/>
  <c r="X61" i="19"/>
  <c r="X60" i="19"/>
  <c r="X59" i="19"/>
  <c r="X58" i="19"/>
  <c r="X57" i="19"/>
  <c r="X56" i="19"/>
  <c r="X55" i="19"/>
  <c r="X54" i="19"/>
  <c r="X53" i="19"/>
  <c r="X52" i="19"/>
  <c r="X51" i="19"/>
  <c r="X50" i="19"/>
  <c r="X49" i="19"/>
  <c r="X47" i="19"/>
  <c r="X46" i="19"/>
  <c r="X45" i="19"/>
  <c r="X44" i="19"/>
  <c r="X43" i="19"/>
  <c r="X42" i="19"/>
  <c r="X41" i="19"/>
  <c r="X40" i="19"/>
  <c r="X39" i="19"/>
  <c r="X38" i="19"/>
  <c r="X37" i="19"/>
  <c r="X36" i="19"/>
  <c r="X35" i="19"/>
  <c r="X34" i="19"/>
  <c r="X33" i="19"/>
  <c r="X32" i="19"/>
  <c r="X31" i="19"/>
  <c r="X30" i="19"/>
  <c r="X29" i="19"/>
  <c r="X28" i="19"/>
  <c r="X27" i="19"/>
  <c r="X26" i="19"/>
  <c r="X25" i="19"/>
  <c r="X24" i="19"/>
  <c r="X23" i="19"/>
  <c r="X22" i="19"/>
  <c r="X21" i="19"/>
  <c r="X20" i="19"/>
  <c r="X19" i="19"/>
  <c r="X18" i="19"/>
  <c r="X17" i="19"/>
  <c r="X16" i="19"/>
  <c r="X15" i="19"/>
  <c r="X14" i="19"/>
  <c r="X13" i="19"/>
  <c r="X12" i="19"/>
  <c r="X11" i="19"/>
  <c r="X10" i="19"/>
  <c r="J157" i="19" l="1"/>
  <c r="X156" i="19"/>
  <c r="Y10" i="19"/>
  <c r="Y11" i="19" s="1"/>
  <c r="Y12" i="19" s="1"/>
  <c r="Y13" i="19" s="1"/>
  <c r="Y14" i="19" s="1"/>
  <c r="Y15" i="19" s="1"/>
  <c r="Y16" i="19" s="1"/>
  <c r="Y17" i="19" s="1"/>
  <c r="Y18" i="19" s="1"/>
  <c r="Y19" i="19" s="1"/>
  <c r="Y20" i="19" s="1"/>
  <c r="Y21" i="19" s="1"/>
  <c r="Y22" i="19" s="1"/>
  <c r="Y23" i="19" s="1"/>
  <c r="Y24" i="19" s="1"/>
  <c r="Y25" i="19" s="1"/>
  <c r="Y26" i="19" s="1"/>
  <c r="Y27" i="19" s="1"/>
  <c r="Y28" i="19" s="1"/>
  <c r="Y29" i="19" s="1"/>
  <c r="Y30" i="19" s="1"/>
  <c r="Y31" i="19" s="1"/>
  <c r="Y32" i="19" s="1"/>
  <c r="Y33" i="19" s="1"/>
  <c r="Y34" i="19" s="1"/>
  <c r="Y35" i="19" s="1"/>
  <c r="Y36" i="19" s="1"/>
  <c r="Y37" i="19" s="1"/>
  <c r="Y38" i="19" s="1"/>
  <c r="Y39" i="19" s="1"/>
  <c r="Y40" i="19" s="1"/>
  <c r="Y41" i="19" s="1"/>
  <c r="Y42" i="19" s="1"/>
  <c r="Y43" i="19" s="1"/>
  <c r="Y44" i="19" s="1"/>
  <c r="Y45" i="19" s="1"/>
  <c r="Y46" i="19" s="1"/>
  <c r="Y47" i="19" s="1"/>
  <c r="Y48" i="19" s="1"/>
  <c r="Y49" i="19" s="1"/>
  <c r="Y50" i="19" s="1"/>
  <c r="Y51" i="19" s="1"/>
  <c r="Y52" i="19" s="1"/>
  <c r="Y53" i="19" s="1"/>
  <c r="Y54" i="19" s="1"/>
  <c r="Y55" i="19" s="1"/>
  <c r="Y56" i="19" s="1"/>
  <c r="Y57" i="19" s="1"/>
  <c r="Y58" i="19" s="1"/>
  <c r="Y59" i="19" s="1"/>
  <c r="Y60" i="19" s="1"/>
  <c r="Y61" i="19" s="1"/>
  <c r="Y62" i="19" s="1"/>
  <c r="Y63" i="19" s="1"/>
  <c r="Y64" i="19" s="1"/>
  <c r="Y65" i="19" s="1"/>
  <c r="Y66" i="19" s="1"/>
  <c r="Y67" i="19" s="1"/>
  <c r="Y68" i="19" l="1"/>
  <c r="Y69" i="19" s="1"/>
  <c r="Y70" i="19" s="1"/>
  <c r="Y71" i="19" s="1"/>
  <c r="Y72" i="19" s="1"/>
  <c r="Y73" i="19" s="1"/>
  <c r="Y74" i="19" s="1"/>
  <c r="Y75" i="19" s="1"/>
  <c r="Y76" i="19" s="1"/>
  <c r="Y77" i="19" s="1"/>
  <c r="Y78" i="19" s="1"/>
  <c r="Y79" i="19" s="1"/>
  <c r="Y80" i="19" s="1"/>
  <c r="Y81" i="19" s="1"/>
  <c r="Y82" i="19" s="1"/>
  <c r="Y83" i="19" s="1"/>
  <c r="Y84" i="19" s="1"/>
  <c r="Y85" i="19" s="1"/>
  <c r="Y86" i="19" s="1"/>
  <c r="Y87" i="19" s="1"/>
  <c r="Y88" i="19" s="1"/>
  <c r="Y89" i="19" s="1"/>
  <c r="Y90" i="19" s="1"/>
  <c r="Y91" i="19" s="1"/>
  <c r="Y92" i="19" s="1"/>
  <c r="Y93" i="19" s="1"/>
  <c r="Y94" i="19" s="1"/>
  <c r="Y95" i="19" s="1"/>
  <c r="Y96" i="19" s="1"/>
  <c r="Y97" i="19" s="1"/>
  <c r="Y98" i="19" s="1"/>
  <c r="Y99" i="19" s="1"/>
  <c r="Y100" i="19" s="1"/>
  <c r="Y101" i="19" s="1"/>
  <c r="Y102" i="19" s="1"/>
  <c r="Y103" i="19" s="1"/>
  <c r="Y104" i="19" s="1"/>
  <c r="Y105" i="19" s="1"/>
  <c r="Y106" i="19" s="1"/>
  <c r="Y107" i="19" s="1"/>
  <c r="Y108" i="19" s="1"/>
  <c r="Y109" i="19" s="1"/>
  <c r="Y110" i="19" s="1"/>
  <c r="Y111" i="19" s="1"/>
  <c r="Y112" i="19" s="1"/>
  <c r="Y113" i="19" s="1"/>
  <c r="Y114" i="19" s="1"/>
  <c r="Y115" i="19" s="1"/>
  <c r="Y116" i="19" s="1"/>
  <c r="Y117" i="19" s="1"/>
  <c r="Y118" i="19" s="1"/>
  <c r="Y119" i="19" s="1"/>
  <c r="Y120" i="19" s="1"/>
  <c r="Y121" i="19" s="1"/>
  <c r="Y122" i="19" s="1"/>
  <c r="Y123" i="19" s="1"/>
  <c r="Y124" i="19" s="1"/>
  <c r="Y125" i="19" s="1"/>
  <c r="Y126" i="19" s="1"/>
  <c r="Y127" i="19" s="1"/>
  <c r="Y128" i="19" s="1"/>
  <c r="Y129" i="19" s="1"/>
  <c r="Y130" i="19" s="1"/>
  <c r="Y131" i="19" s="1"/>
  <c r="Y132" i="19" s="1"/>
  <c r="Y133" i="19" s="1"/>
  <c r="Y134" i="19" s="1"/>
  <c r="Y135" i="19" s="1"/>
  <c r="Y136" i="19" s="1"/>
  <c r="Y137" i="19" s="1"/>
  <c r="Y138" i="19" s="1"/>
  <c r="Y139" i="19" s="1"/>
  <c r="Y140" i="19" s="1"/>
  <c r="Y141" i="19" s="1"/>
  <c r="Y142" i="19" s="1"/>
  <c r="Y143" i="19" s="1"/>
  <c r="Y144" i="19" s="1"/>
  <c r="Y145" i="19" s="1"/>
  <c r="Y146" i="19" s="1"/>
  <c r="Y147" i="19" s="1"/>
  <c r="Y148" i="19" s="1"/>
  <c r="Y149" i="19" s="1"/>
  <c r="Y150" i="19" s="1"/>
  <c r="Y151" i="19" s="1"/>
  <c r="Y152" i="19" s="1"/>
  <c r="Y153" i="19" s="1"/>
  <c r="Y154" i="19" s="1"/>
  <c r="Y155" i="19" s="1"/>
  <c r="Y157" i="19" s="1"/>
  <c r="F35" i="16"/>
  <c r="F34" i="16"/>
  <c r="F28" i="16"/>
  <c r="F27" i="16"/>
  <c r="F26" i="16"/>
  <c r="F20" i="16"/>
  <c r="F19" i="16"/>
  <c r="F39" i="15"/>
  <c r="F38" i="15"/>
  <c r="F37" i="15"/>
  <c r="F36" i="15"/>
  <c r="F35" i="15"/>
  <c r="F34" i="15"/>
  <c r="F29" i="15"/>
  <c r="F28" i="15"/>
  <c r="F27" i="15"/>
  <c r="F26" i="15"/>
  <c r="F25" i="15"/>
  <c r="F24" i="15"/>
  <c r="F43" i="15" l="1"/>
  <c r="F40" i="16"/>
  <c r="F30" i="11" l="1"/>
  <c r="F29" i="11"/>
  <c r="F28" i="11"/>
  <c r="F23" i="11"/>
  <c r="F22" i="11"/>
  <c r="F21" i="11"/>
  <c r="H23" i="10"/>
  <c r="E16" i="10"/>
  <c r="H16" i="10" s="1"/>
  <c r="E15" i="10"/>
  <c r="H15" i="10" s="1"/>
  <c r="E14" i="10"/>
  <c r="H14" i="10" s="1"/>
  <c r="H18" i="10" l="1"/>
  <c r="H22" i="10" s="1"/>
  <c r="F35" i="11"/>
</calcChain>
</file>

<file path=xl/sharedStrings.xml><?xml version="1.0" encoding="utf-8"?>
<sst xmlns="http://schemas.openxmlformats.org/spreadsheetml/2006/main" count="1249" uniqueCount="555">
  <si>
    <t>Compte</t>
  </si>
  <si>
    <t>Désignation</t>
  </si>
  <si>
    <t>Responsable</t>
  </si>
  <si>
    <t>ACTIFS</t>
  </si>
  <si>
    <t>ACTIFS CIRCULANTS</t>
  </si>
  <si>
    <t>Liquidités</t>
  </si>
  <si>
    <t>Caisse</t>
  </si>
  <si>
    <t>Christinat</t>
  </si>
  <si>
    <t>Avoirs CCP</t>
  </si>
  <si>
    <t>CCP 17-222944-1 Caisse</t>
  </si>
  <si>
    <t>E-Deposito 92-725770-0 Caisse</t>
  </si>
  <si>
    <t>Dauphin</t>
  </si>
  <si>
    <t>Zurbriggen</t>
  </si>
  <si>
    <t>Avoirs Raiffeisen</t>
  </si>
  <si>
    <t>Schers</t>
  </si>
  <si>
    <t>Débiteurs</t>
  </si>
  <si>
    <t>Débiteurs douteux</t>
  </si>
  <si>
    <t>Stocks</t>
  </si>
  <si>
    <t>Stock munitions</t>
  </si>
  <si>
    <t>Cartes SSTS</t>
  </si>
  <si>
    <t>Matériels</t>
  </si>
  <si>
    <t>Insignes</t>
  </si>
  <si>
    <t>Médailles</t>
  </si>
  <si>
    <t>Fanions</t>
  </si>
  <si>
    <t>Insignes de costume</t>
  </si>
  <si>
    <t>Livres du 100ème</t>
  </si>
  <si>
    <t>Installations informatiques</t>
  </si>
  <si>
    <t>Matériels divers, articles publicitaires</t>
  </si>
  <si>
    <t>Impôts anticipés</t>
  </si>
  <si>
    <t>IA à récupérer</t>
  </si>
  <si>
    <t>Transitoires</t>
  </si>
  <si>
    <t>Actifs transitoires</t>
  </si>
  <si>
    <t>Actifs transitoires adm. CC</t>
  </si>
  <si>
    <t>PASSIFS</t>
  </si>
  <si>
    <t>CAPITAUX DE TIERS A COURT TERME</t>
  </si>
  <si>
    <t>Dettes fournisseurs / Engagements</t>
  </si>
  <si>
    <t>Dettes fournisseurs</t>
  </si>
  <si>
    <t>Passifs transitoires</t>
  </si>
  <si>
    <t>Provisions s/déb. douteux</t>
  </si>
  <si>
    <t>Cartes couronne (à rembourser)</t>
  </si>
  <si>
    <t>Dettes en compte courant</t>
  </si>
  <si>
    <t>Cartes couronnes FSVT à rembourser</t>
  </si>
  <si>
    <t>Passifs transitoires adm. CC</t>
  </si>
  <si>
    <t>PROVISIONS</t>
  </si>
  <si>
    <t>Provisions</t>
  </si>
  <si>
    <t>Provision formations</t>
  </si>
  <si>
    <t>Provision matcheurs</t>
  </si>
  <si>
    <t>PRODUIT OPERATIONNEL</t>
  </si>
  <si>
    <t>Provision tir cantonal ou fédéral</t>
  </si>
  <si>
    <t>Provision cartes couronnes à rembourser</t>
  </si>
  <si>
    <t>Cotisations</t>
  </si>
  <si>
    <t>Cotisations sections</t>
  </si>
  <si>
    <t>Pertes sur arriérés de cotisations</t>
  </si>
  <si>
    <t>Arriérés des cotisations sections</t>
  </si>
  <si>
    <t>Licences</t>
  </si>
  <si>
    <t>Journal Tir Suisse</t>
  </si>
  <si>
    <t>Journal "Tir Suisse"</t>
  </si>
  <si>
    <t>Autres revenus</t>
  </si>
  <si>
    <t>Donations bienfaiteurs</t>
  </si>
  <si>
    <t>Revenus d'articles publicitaires</t>
  </si>
  <si>
    <t>Revenus divers</t>
  </si>
  <si>
    <t>Rembours d'impôts perçus en trop</t>
  </si>
  <si>
    <t>Revenus des actifs</t>
  </si>
  <si>
    <t>Revenus des CCP</t>
  </si>
  <si>
    <t>Revenus des comptes bancaires</t>
  </si>
  <si>
    <t>Revenus des titres et placements</t>
  </si>
  <si>
    <t>Subsides</t>
  </si>
  <si>
    <t>Subsides fédéraux et cantonaux</t>
  </si>
  <si>
    <t>Tirs de société et fêtes de tir</t>
  </si>
  <si>
    <t>Tirs de société</t>
  </si>
  <si>
    <t>Petrus</t>
  </si>
  <si>
    <t>Fêtes de tir</t>
  </si>
  <si>
    <t>Subsides "Fonds du Sport"</t>
  </si>
  <si>
    <t>Taxes des fêtes de tir à verser à FST</t>
  </si>
  <si>
    <t>CHARGES DE MATERIEL &amp; DE MARCHANDISES</t>
  </si>
  <si>
    <t>CHARGES DE MATERIEL</t>
  </si>
  <si>
    <t>Frais de matériel</t>
  </si>
  <si>
    <t>Prix et médailles</t>
  </si>
  <si>
    <t>Achat prix et médailles</t>
  </si>
  <si>
    <t>Matériel publicitaire</t>
  </si>
  <si>
    <t>Achat articles publicitaires</t>
  </si>
  <si>
    <t>Bureau et informatique</t>
  </si>
  <si>
    <t>Achats matériel du bureau</t>
  </si>
  <si>
    <t>Achats matériel informatique</t>
  </si>
  <si>
    <t>Achats programmes informatiques</t>
  </si>
  <si>
    <t>Ajustement des stocks</t>
  </si>
  <si>
    <t>Drapeau</t>
  </si>
  <si>
    <t>CHARGES DE FONCTIONNEMENT</t>
  </si>
  <si>
    <t>DIVISIONS ET COMPETITIONS</t>
  </si>
  <si>
    <t>Divisions équipes match</t>
  </si>
  <si>
    <t>Match équipes 300m</t>
  </si>
  <si>
    <t>Match décentralisé</t>
  </si>
  <si>
    <t>Tirs de sélection et entraînements</t>
  </si>
  <si>
    <t>Munitions (achats et ventes)</t>
  </si>
  <si>
    <t>Match romand</t>
  </si>
  <si>
    <t>Match intercantonal</t>
  </si>
  <si>
    <t>Divers et frais administratifs</t>
  </si>
  <si>
    <t>Match équipes pistolet 50/25m</t>
  </si>
  <si>
    <t>Match amical</t>
  </si>
  <si>
    <t>SMMM Thoune</t>
  </si>
  <si>
    <t>Match équipes fusil 50m</t>
  </si>
  <si>
    <t>Match interfédérations</t>
  </si>
  <si>
    <t>Fusil 50m</t>
  </si>
  <si>
    <t>Tirs principaux CSG</t>
  </si>
  <si>
    <t>Tir Etendard</t>
  </si>
  <si>
    <t>Concours de sociétés</t>
  </si>
  <si>
    <t>Concours individuel valaisan</t>
  </si>
  <si>
    <t>Coupe valaisanne équipes</t>
  </si>
  <si>
    <t>Concours décentralisé</t>
  </si>
  <si>
    <t>Finale cantonale de groupes</t>
  </si>
  <si>
    <t>Championnat individuel valaisan</t>
  </si>
  <si>
    <t>Fusil 10m</t>
  </si>
  <si>
    <t>Formation</t>
  </si>
  <si>
    <t>Cours de formation moniteurs J+S</t>
  </si>
  <si>
    <t>Maitrise valaisanne</t>
  </si>
  <si>
    <t>Divers et frais administratifs formation</t>
  </si>
  <si>
    <t>Cours de formation Coach J+S</t>
  </si>
  <si>
    <t>Cours de base (tir)</t>
  </si>
  <si>
    <t>Cours de formation (administratif)</t>
  </si>
  <si>
    <t>Carabine 50m</t>
  </si>
  <si>
    <t>Relève fusil et pistolet</t>
  </si>
  <si>
    <t>Carabine 300m</t>
  </si>
  <si>
    <t>Pistolet 10m</t>
  </si>
  <si>
    <t>CVAR fusil 10m</t>
  </si>
  <si>
    <t>Pistolet 25m</t>
  </si>
  <si>
    <t>CVAR pistolet 10m</t>
  </si>
  <si>
    <t>CVAR fusil 50m</t>
  </si>
  <si>
    <t>Ju et Ve (Juniors et vétérans)</t>
  </si>
  <si>
    <t>CVAR pistolet 25/50m</t>
  </si>
  <si>
    <t>Jeunes tireurs et adolescents</t>
  </si>
  <si>
    <t>Championnat valaisan individuel</t>
  </si>
  <si>
    <t>Championnat de groupes</t>
  </si>
  <si>
    <t>CSG PAC</t>
  </si>
  <si>
    <t>CSG 50/25m</t>
  </si>
  <si>
    <t>Concours personnel PAC</t>
  </si>
  <si>
    <t>Pistolet 10/25/50m</t>
  </si>
  <si>
    <t>Concours personnel 50/25m</t>
  </si>
  <si>
    <t>Concours individuel 50/25m</t>
  </si>
  <si>
    <t>Championnat valaisan individuel PAC</t>
  </si>
  <si>
    <t>Divers et frais administratifs pistolet</t>
  </si>
  <si>
    <t>Concours individuel pistolet libre</t>
  </si>
  <si>
    <t>Fusil 300m</t>
  </si>
  <si>
    <t>Championnat suisse de sections</t>
  </si>
  <si>
    <t>CSG 300m</t>
  </si>
  <si>
    <t>Organisation des tirs militaires</t>
  </si>
  <si>
    <t>Indemnités et frais tirs en campagne</t>
  </si>
  <si>
    <t>Concours individuel</t>
  </si>
  <si>
    <t>Indemnités et frais tirs obligatoires</t>
  </si>
  <si>
    <t>Autres concours</t>
  </si>
  <si>
    <t>Médailles de maitrise</t>
  </si>
  <si>
    <t>Frais administratifs médailles de maîtrise</t>
  </si>
  <si>
    <t>Achat et vente médailles de maîtrise</t>
  </si>
  <si>
    <t>TIRS DIVERS</t>
  </si>
  <si>
    <t>Tirs divers</t>
  </si>
  <si>
    <t>Tir fédéral des jeunes</t>
  </si>
  <si>
    <t>FRAIS DE GESTION</t>
  </si>
  <si>
    <t>Assurances</t>
  </si>
  <si>
    <t>Assurances choses</t>
  </si>
  <si>
    <t>Tir des comités romands</t>
  </si>
  <si>
    <t>Assurances protection juridique</t>
  </si>
  <si>
    <t>Assurances RC</t>
  </si>
  <si>
    <t>Archives, musée - Banneret</t>
  </si>
  <si>
    <t>Tir fédéral 2015 VS</t>
  </si>
  <si>
    <t>Indemnités et frais archives</t>
  </si>
  <si>
    <t>Acquisition et frais acquisition pour musée</t>
  </si>
  <si>
    <t>Banneret</t>
  </si>
  <si>
    <t>Frais entretien drapeau et fanion</t>
  </si>
  <si>
    <t>Charges administratives</t>
  </si>
  <si>
    <t>Frais bancaires et CCP</t>
  </si>
  <si>
    <t>Fournitures de bureau</t>
  </si>
  <si>
    <t>Abonnements / revues</t>
  </si>
  <si>
    <t>Frais de téléphone / ports</t>
  </si>
  <si>
    <t>Dons et cadeaux</t>
  </si>
  <si>
    <t>Cotisations versées</t>
  </si>
  <si>
    <t>Subventions vétérans</t>
  </si>
  <si>
    <t>Publications</t>
  </si>
  <si>
    <t>Autres charges administratives</t>
  </si>
  <si>
    <t>Internet</t>
  </si>
  <si>
    <t>Frais d'assemblées</t>
  </si>
  <si>
    <t>Assemblée des délégués</t>
  </si>
  <si>
    <t>Challenges et récompenses AD</t>
  </si>
  <si>
    <t>Conférence des présidents</t>
  </si>
  <si>
    <t>Rapport de gestion</t>
  </si>
  <si>
    <t>Administration générale</t>
  </si>
  <si>
    <t>Administration et secrétariat</t>
  </si>
  <si>
    <t>Comptabilité / conseil / revision</t>
  </si>
  <si>
    <t>Commission de gestion</t>
  </si>
  <si>
    <t>FONCTIONNEMENT COMITE</t>
  </si>
  <si>
    <t>Frais de fonctionnement du comité</t>
  </si>
  <si>
    <t>Séances comité</t>
  </si>
  <si>
    <t>Représentations et délégations</t>
  </si>
  <si>
    <t>Séances obligatoires FST</t>
  </si>
  <si>
    <t>Sortie du comité</t>
  </si>
  <si>
    <t>Indemnités diverses comité</t>
  </si>
  <si>
    <t>Uniformes, frais achat et entretien</t>
  </si>
  <si>
    <t>Frais de traduction</t>
  </si>
  <si>
    <t>AMORTISSEMENTS ET CHARGES FISCALES</t>
  </si>
  <si>
    <t>Amortissements</t>
  </si>
  <si>
    <t>Amortissements stock</t>
  </si>
  <si>
    <t>Amortissements équipements</t>
  </si>
  <si>
    <t>Amortissements divers</t>
  </si>
  <si>
    <t>Charges fiscales</t>
  </si>
  <si>
    <t>Impôts cantonaux</t>
  </si>
  <si>
    <t>Impôts communaux</t>
  </si>
  <si>
    <t>Impôt fédéral direct</t>
  </si>
  <si>
    <t>RESULTAT EXTRAORDINAIRE</t>
  </si>
  <si>
    <t>Résultat extraordinaire</t>
  </si>
  <si>
    <t>Amortissements informatiques</t>
  </si>
  <si>
    <t>Charges extraordinaires</t>
  </si>
  <si>
    <t>Différences caisse, CCP et comptes bancaires</t>
  </si>
  <si>
    <t>Résultat de l'exercice</t>
  </si>
  <si>
    <t>Pertes et profits</t>
  </si>
  <si>
    <t>Réserves</t>
  </si>
  <si>
    <t>Compte global</t>
  </si>
  <si>
    <t>Attributions réserves</t>
  </si>
  <si>
    <t>Dissolutions réserves</t>
  </si>
  <si>
    <t>Décompte  FSVT</t>
  </si>
  <si>
    <t>Date décompte</t>
  </si>
  <si>
    <t>Numéro/Année</t>
  </si>
  <si>
    <t>caisse</t>
  </si>
  <si>
    <t>Nom et prénom</t>
  </si>
  <si>
    <t>Dicastère</t>
  </si>
  <si>
    <t>No de compte</t>
  </si>
  <si>
    <t>Date</t>
  </si>
  <si>
    <t>Lieu</t>
  </si>
  <si>
    <t>Manifestation</t>
  </si>
  <si>
    <t>Durée</t>
  </si>
  <si>
    <t>Indemnité journalière</t>
  </si>
  <si>
    <t xml:space="preserve"> </t>
  </si>
  <si>
    <t>Montant</t>
  </si>
  <si>
    <t>_____</t>
  </si>
  <si>
    <t>Voir règlement des finances, art.  2.1 et 2.2</t>
  </si>
  <si>
    <t>Hôtel / Repas</t>
  </si>
  <si>
    <t>Hôtel</t>
  </si>
  <si>
    <t>Total vacations</t>
  </si>
  <si>
    <t>Voir règlement des finances, art.  2.3 et 2.4</t>
  </si>
  <si>
    <t>Repas</t>
  </si>
  <si>
    <t>Déplacements</t>
  </si>
  <si>
    <t>Km à 0.60</t>
  </si>
  <si>
    <t>CFF</t>
  </si>
  <si>
    <t>Frais divers</t>
  </si>
  <si>
    <t>Joindre les justificatifs</t>
  </si>
  <si>
    <t>Total divers</t>
  </si>
  <si>
    <t>Encaissements</t>
  </si>
  <si>
    <t>Total frais</t>
  </si>
  <si>
    <t>Total encaissements</t>
  </si>
  <si>
    <t>Total du décompte</t>
  </si>
  <si>
    <t xml:space="preserve">Fr. </t>
  </si>
  <si>
    <t>Indications pour le versement à :
CCP : indiquer le numéro CCP
Banque : clearing, IBAN, CCP de la banque, titulaire du compte</t>
  </si>
  <si>
    <t>Visa chef dicastère :</t>
  </si>
  <si>
    <t>Signature :</t>
  </si>
  <si>
    <t>Visa Président :</t>
  </si>
  <si>
    <t>Les décomptes doivent être établis dans un délai maximum de trois mois à dater de la prestation et au plus tard pour le 15 décembre de l'année en cours.</t>
  </si>
  <si>
    <t>Ecriture comptable</t>
  </si>
  <si>
    <t>Visa</t>
  </si>
  <si>
    <t>Payé le :</t>
  </si>
  <si>
    <t>Abrechnung  WSSV</t>
  </si>
  <si>
    <t>Fakturdatum</t>
  </si>
  <si>
    <t>Fakturnummer</t>
  </si>
  <si>
    <t>Name Vorname</t>
  </si>
  <si>
    <t>Abteilung</t>
  </si>
  <si>
    <t>Konto Nr</t>
  </si>
  <si>
    <t>Datum</t>
  </si>
  <si>
    <t>Ort</t>
  </si>
  <si>
    <t>Anlass</t>
  </si>
  <si>
    <t>Zeit</t>
  </si>
  <si>
    <t>Tagesentschädigung</t>
  </si>
  <si>
    <t>Betrag</t>
  </si>
  <si>
    <t>Spesenreglement, Art. 2.1 und 2.2</t>
  </si>
  <si>
    <t>Übernachtung / Verpflegung</t>
  </si>
  <si>
    <t>Hotel</t>
  </si>
  <si>
    <t>Total
Situngen</t>
  </si>
  <si>
    <t>Spesenreglement, Art. 2.3 und 2.4</t>
  </si>
  <si>
    <t>Verpfl.</t>
  </si>
  <si>
    <t>Fahrkosten</t>
  </si>
  <si>
    <t>0.60/km</t>
  </si>
  <si>
    <t>SBB</t>
  </si>
  <si>
    <t>Verschiedenes</t>
  </si>
  <si>
    <t>Quittungen beilegen</t>
  </si>
  <si>
    <t>Total Verschiedenes</t>
  </si>
  <si>
    <t>Inkasso</t>
  </si>
  <si>
    <t>Totalbetrag</t>
  </si>
  <si>
    <t>Total Abrechnung</t>
  </si>
  <si>
    <t>Postkonto : Nummer PK
Bank: clearing, IBAN, PK den Bank, Name, …</t>
  </si>
  <si>
    <t>Visa Chef Abteilung :</t>
  </si>
  <si>
    <t>Unterschrift :</t>
  </si>
  <si>
    <t>Visa Präsident :</t>
  </si>
  <si>
    <t>Die Abrechnungen müssen innert drei Monaten nach der Veranstaltung dem Präsidenten unterbreitet werden und spätesten am 15.Dez. des Jahres.</t>
  </si>
  <si>
    <t>Buchhaltungs
Nummer</t>
  </si>
  <si>
    <t>Bezahlt den :</t>
  </si>
  <si>
    <t>Participations</t>
  </si>
  <si>
    <t>Stiftung Schweizer Schützenmuseum (fr. 3'000.00)</t>
  </si>
  <si>
    <t>Match équipes fusil AC</t>
  </si>
  <si>
    <t>Match équipes pistolet AC</t>
  </si>
  <si>
    <t>Concours fédéral de sociétés</t>
  </si>
  <si>
    <t>F.S.V.T.</t>
  </si>
  <si>
    <t>Fédération Sportive Valaisanne de Tir</t>
  </si>
  <si>
    <t>W.S.S.V.</t>
  </si>
  <si>
    <t>Walliser Schiess Sport Verband</t>
  </si>
  <si>
    <t>Décompte de place de tir  - Schiessplatzabrechnung</t>
  </si>
  <si>
    <t>Tir - compétition
Schiessen</t>
  </si>
  <si>
    <t>Lieu &amp; Date
Ort &amp; Datum</t>
  </si>
  <si>
    <t>Société responsable du stand
Schützengesellchaft</t>
  </si>
  <si>
    <t>Contact - email (obligatoire)
Kontaktadresse &amp; email</t>
  </si>
  <si>
    <t>Décompte de la compétition/tir
Abrechnung des Anlasses/des Schiessens</t>
  </si>
  <si>
    <t>Participation pour la place de tir
Beiträge zu Gunsten des Schiessplatze</t>
  </si>
  <si>
    <t>Désignation
Bezeichnung</t>
  </si>
  <si>
    <t>Nbre
Anzahl</t>
  </si>
  <si>
    <t>Total</t>
  </si>
  <si>
    <t>Prix
Preis</t>
  </si>
  <si>
    <t>Montant
Betrag</t>
  </si>
  <si>
    <t>Taxes pour tireurs - Gebühren für Schützen</t>
  </si>
  <si>
    <t>Nbre cps
Anzahl Schüsse</t>
  </si>
  <si>
    <t>à
zu</t>
  </si>
  <si>
    <t>Tireurs - Juniors / Relève / Dames
Schützen - Junioren / Nachwuchs</t>
  </si>
  <si>
    <t>Tireurs -  Vétérans
Schützen - Vétéran</t>
  </si>
  <si>
    <t>Taxe pour cibles - Gebühren für Scheiben</t>
  </si>
  <si>
    <t>Tireurs : Cibles utilisées - Nbre maximum
Schützen : gebrauchte Scheiben - Anz. Max.</t>
  </si>
  <si>
    <t>Jumiors / Relève : Cibles utilisées - Nbre maximum
Nachwuchs : gebrauchte Scheiben - Anz. Max.</t>
  </si>
  <si>
    <t>Montant à payer à la place de tir
Betrag an den Schiessplatz zu zahlen</t>
  </si>
  <si>
    <t>Certifié exact - Richtig gefunden</t>
  </si>
  <si>
    <t>Pour la FSVT - Le Responsable de ressort
Für WSSV - Der Ressort-Verantwortliche</t>
  </si>
  <si>
    <t>Pour la place de tir
Für den Schiessplatz</t>
  </si>
  <si>
    <t>Indications pour la Caisse - Kassainformationen</t>
  </si>
  <si>
    <t>Indemnités de tir versées en cash
Entschädigung erhalten</t>
  </si>
  <si>
    <t>Quittance annexée</t>
  </si>
  <si>
    <t>Indemnités de tir à payer selon BV annexé
Zu bezahlen mit EZ</t>
  </si>
  <si>
    <t>IBAN :</t>
  </si>
  <si>
    <t>Décompte pour la FSVT  -  Décompte  für WSSV</t>
  </si>
  <si>
    <t>Compte N°</t>
  </si>
  <si>
    <t>Taxes D'inscription</t>
  </si>
  <si>
    <t xml:space="preserve">Tireurs - Elite - 
Schützen - Elite </t>
  </si>
  <si>
    <t>Tireurs - Dames
Schützen - Damen</t>
  </si>
  <si>
    <t>TOTAL</t>
  </si>
  <si>
    <t>FSVT.</t>
  </si>
  <si>
    <t>FEDERATION SPORTIVE VALAISANNE DE TIR</t>
  </si>
  <si>
    <t>WSSV.</t>
  </si>
  <si>
    <t>WALLISER SCHIESS SPORT VERBAND</t>
  </si>
  <si>
    <t>MATCH</t>
  </si>
  <si>
    <t xml:space="preserve">•  CARABINE 10M / GEWEHR 10M •  </t>
  </si>
  <si>
    <t>Nom</t>
  </si>
  <si>
    <t>Prénom</t>
  </si>
  <si>
    <t>Date de naissance</t>
  </si>
  <si>
    <t>Licence</t>
  </si>
  <si>
    <t>Adresse</t>
  </si>
  <si>
    <t>Téléphone</t>
  </si>
  <si>
    <t>Email</t>
  </si>
  <si>
    <t>Etablissement bancaire et numéro de compte</t>
  </si>
  <si>
    <t>Match Romand Genf</t>
  </si>
  <si>
    <t>Quantité</t>
  </si>
  <si>
    <t>Prix</t>
  </si>
  <si>
    <t>Déplacement</t>
  </si>
  <si>
    <t>Mittagessen</t>
  </si>
  <si>
    <t>Autoverlad</t>
  </si>
  <si>
    <t>Verbandsmatchs Bern</t>
  </si>
  <si>
    <t>Finale Walliser Mannschaftscup</t>
  </si>
  <si>
    <t xml:space="preserve">Total: </t>
  </si>
  <si>
    <t>Avec mes meilleures salutations / mit freundlichen Grüssen</t>
  </si>
  <si>
    <t>Lothar Zurbriggen</t>
  </si>
  <si>
    <t>Litternaweg 5</t>
  </si>
  <si>
    <t>3930 Visp</t>
  </si>
  <si>
    <t>tel. 079 / 637.94.73</t>
  </si>
  <si>
    <t>Tarifs selon Règlement des finances en vigueur
Gebühren gemäss Finanzreglement (Regl. Nr : 9.10.00_wfd_10_Finanz_RG_finances_20100824)</t>
  </si>
  <si>
    <t xml:space="preserve">Montant payé à la place de tir selon décompte annexé </t>
  </si>
  <si>
    <t xml:space="preserve">Montant en faveur de la FSVT </t>
  </si>
  <si>
    <t>Einnahmen</t>
  </si>
  <si>
    <t>Teilnehmer</t>
  </si>
  <si>
    <t>1000.--</t>
  </si>
  <si>
    <t>Ausgaben</t>
  </si>
  <si>
    <t>Ausbilder</t>
  </si>
  <si>
    <t>400.--</t>
  </si>
  <si>
    <t>200.--</t>
  </si>
  <si>
    <t>4x25.--</t>
  </si>
  <si>
    <t>700.--</t>
  </si>
  <si>
    <t>Verpflegung Mittag</t>
  </si>
  <si>
    <t>175.--</t>
  </si>
  <si>
    <t>Zwischenverpflegung</t>
  </si>
  <si>
    <t>18.--</t>
  </si>
  <si>
    <t>99.--</t>
  </si>
  <si>
    <t>Total Ausgaben</t>
  </si>
  <si>
    <t>992.--</t>
  </si>
  <si>
    <t xml:space="preserve">  +</t>
  </si>
  <si>
    <t>8.--</t>
  </si>
  <si>
    <t xml:space="preserve">•  CARABINE 50M / GEWEHR 50M •  </t>
  </si>
  <si>
    <t xml:space="preserve">Société de tir </t>
  </si>
  <si>
    <t>Werter Präsident</t>
  </si>
  <si>
    <t>Participants</t>
  </si>
  <si>
    <t>Championnat de Groupes Elite</t>
  </si>
  <si>
    <t>Championnat de Groupes Junior</t>
  </si>
  <si>
    <t xml:space="preserve">Concours de Société  </t>
  </si>
  <si>
    <t>Coupe Valaisanne d'équipes</t>
  </si>
  <si>
    <t xml:space="preserve">Championnat Valaisanne individuel </t>
  </si>
  <si>
    <t xml:space="preserve">Kosten </t>
  </si>
  <si>
    <t xml:space="preserve">Gruppenschiessen Elite  </t>
  </si>
  <si>
    <t xml:space="preserve">Gruppenschiessen Junioren </t>
  </si>
  <si>
    <t>Verbandsschiessen</t>
  </si>
  <si>
    <t>Vereinswettschiessen</t>
  </si>
  <si>
    <t xml:space="preserve">Walliser Mannschaftscup         </t>
  </si>
  <si>
    <t xml:space="preserve">Walliser Jahresmeisterschaft </t>
  </si>
  <si>
    <t>Match SMMM Thoune</t>
  </si>
  <si>
    <t>Indemnité tir</t>
  </si>
  <si>
    <t>Match Interfédération Albisgütli</t>
  </si>
  <si>
    <t>1.23.</t>
  </si>
  <si>
    <t>Tireurs - Elite
Schützen - Elite</t>
  </si>
  <si>
    <t>Oui / Non</t>
  </si>
  <si>
    <t>Payé le
Bezahlt den</t>
  </si>
  <si>
    <t>FSVT Compte
WSSV Konto</t>
  </si>
  <si>
    <t>Ecriture no</t>
  </si>
  <si>
    <t>Décompte tireur</t>
  </si>
  <si>
    <t>Saison</t>
  </si>
  <si>
    <t>FSVT</t>
  </si>
  <si>
    <t>WSSV</t>
  </si>
  <si>
    <t>Par M.</t>
  </si>
  <si>
    <t>Concerne facture saison 201</t>
  </si>
  <si>
    <t>Betrifft Rechnung Saison 201</t>
  </si>
  <si>
    <t>Cher Président,</t>
  </si>
  <si>
    <t>A payer pour le 30 octobre 201</t>
  </si>
  <si>
    <t>Bitte bis 30. Oktober 201 bezahlen</t>
  </si>
  <si>
    <r>
      <t>Avec mes meilleures salutations /</t>
    </r>
    <r>
      <rPr>
        <i/>
        <sz val="10"/>
        <rFont val="Arial"/>
        <family val="2"/>
      </rPr>
      <t xml:space="preserve"> mit freundlichen Grüssen</t>
    </r>
  </si>
  <si>
    <r>
      <t xml:space="preserve">Annexe / </t>
    </r>
    <r>
      <rPr>
        <i/>
        <sz val="10"/>
        <rFont val="Arial"/>
        <family val="2"/>
      </rPr>
      <t>Beilage:</t>
    </r>
    <r>
      <rPr>
        <sz val="10"/>
        <rFont val="Arial"/>
        <family val="2"/>
      </rPr>
      <t xml:space="preserve">  : bulletin de versement / </t>
    </r>
    <r>
      <rPr>
        <i/>
        <sz val="10"/>
        <rFont val="Arial"/>
        <family val="2"/>
      </rPr>
      <t>Einzahlungsschein</t>
    </r>
  </si>
  <si>
    <t>Décompte tireur saison</t>
  </si>
  <si>
    <t>Match Romand</t>
  </si>
  <si>
    <t xml:space="preserve">                                            FEDERATION  SPORTIVE  VALAISANNE  DE  TIR   </t>
  </si>
  <si>
    <t xml:space="preserve">FEDERATION  SPORTIVE  VALAISANNE  DE  TIR   </t>
  </si>
  <si>
    <t>CHAMPIONNAT DE GROUPES</t>
  </si>
  <si>
    <t>CONC.SECTIONS</t>
  </si>
  <si>
    <t>Etendard</t>
  </si>
  <si>
    <t>Maitrise VS</t>
  </si>
  <si>
    <t>Concours DEC</t>
  </si>
  <si>
    <t>Champion indi VS</t>
  </si>
  <si>
    <t>Match fusil AC</t>
  </si>
  <si>
    <t>Autres mouvements</t>
  </si>
  <si>
    <t>C.C.P</t>
  </si>
  <si>
    <t>Champ.</t>
  </si>
  <si>
    <t>Finale</t>
  </si>
  <si>
    <t>Frais</t>
  </si>
  <si>
    <t>Recettes</t>
  </si>
  <si>
    <t>Dépenses</t>
  </si>
  <si>
    <t>CCP</t>
  </si>
  <si>
    <t>Mouvement</t>
  </si>
  <si>
    <t>SOLDE</t>
  </si>
  <si>
    <t>REPORT</t>
  </si>
  <si>
    <t>Bouclement</t>
  </si>
  <si>
    <t>CAPITAL IMMOBILISE</t>
  </si>
  <si>
    <t>Investissements financiers</t>
  </si>
  <si>
    <t>Créances résultant de prêts</t>
  </si>
  <si>
    <t>FONDS PROPRES</t>
  </si>
  <si>
    <t>Fonds propres</t>
  </si>
  <si>
    <t>Capital</t>
  </si>
  <si>
    <t>Reports</t>
  </si>
  <si>
    <t>Report des bénéfices / des pertes</t>
  </si>
  <si>
    <t>Bénéfice (+) et perte (-) annuelle</t>
  </si>
  <si>
    <t>Championnat suisse de groupes</t>
  </si>
  <si>
    <t>Championnat romand des JT</t>
  </si>
  <si>
    <t>Concours de match décentralisé</t>
  </si>
  <si>
    <t>Association suisse de match</t>
  </si>
  <si>
    <t>COMTES SPECIAUX</t>
  </si>
  <si>
    <t>Abrechnung Schiesskurs 20..</t>
  </si>
  <si>
    <t>x250.--</t>
  </si>
  <si>
    <t xml:space="preserve"> Ordner</t>
  </si>
  <si>
    <t>.x25.--</t>
  </si>
  <si>
    <t xml:space="preserve">Schiessstand </t>
  </si>
  <si>
    <t>10…</t>
  </si>
  <si>
    <t>01.01.201.</t>
  </si>
  <si>
    <t>Report du 31.12.201.</t>
  </si>
  <si>
    <t>0x.20xx</t>
  </si>
  <si>
    <t>Ordre</t>
  </si>
  <si>
    <t>Genre</t>
  </si>
  <si>
    <t>Aktiv</t>
  </si>
  <si>
    <t>Caisse cara 50m</t>
  </si>
  <si>
    <t>Raiffeisen Bagnes 108081.48</t>
  </si>
  <si>
    <t>Passiv</t>
  </si>
  <si>
    <t>Financement campagne anti-initiative armes</t>
  </si>
  <si>
    <t>Ertrag</t>
  </si>
  <si>
    <t>Roh</t>
  </si>
  <si>
    <t>Revenus du prêt à FFT VS 2015</t>
  </si>
  <si>
    <t>Aufwand</t>
  </si>
  <si>
    <t>Beytrison</t>
  </si>
  <si>
    <t>Décaillet</t>
  </si>
  <si>
    <t>Anthenien</t>
  </si>
  <si>
    <t>Dépenses publicitaires et internet</t>
  </si>
  <si>
    <t>Serveur datas</t>
  </si>
  <si>
    <t>Cartes couronne et à prime</t>
  </si>
  <si>
    <t>Revenus sur cartes couronne</t>
  </si>
  <si>
    <t>Charges cartes couronne et à prime</t>
  </si>
  <si>
    <t>Check</t>
  </si>
  <si>
    <t>DECOMPTE D'INDEMNITES ET FRAIS DE SEANCE</t>
  </si>
  <si>
    <t xml:space="preserve">Type : </t>
  </si>
  <si>
    <t>Lieu et responsable :</t>
  </si>
  <si>
    <t>Dicastère :</t>
  </si>
  <si>
    <t>Décompte no :</t>
  </si>
  <si>
    <t>Compte charges</t>
  </si>
  <si>
    <t>Km</t>
  </si>
  <si>
    <t>Indemnités</t>
  </si>
  <si>
    <t>Temps</t>
  </si>
  <si>
    <t>Débours et frais divers</t>
  </si>
  <si>
    <t>Remarques</t>
  </si>
  <si>
    <t>Factures et quittances à payer</t>
  </si>
  <si>
    <t>Totaux</t>
  </si>
  <si>
    <t>Les décomptes doivent être établis au plus tard pour le 15 décembre de l'année en cours.</t>
  </si>
  <si>
    <t>Voie de transmission : Resp. de dicastère --&gt; Président --&gt; Caisse</t>
  </si>
  <si>
    <t>Signature du responsable</t>
  </si>
  <si>
    <t>Date et heure :</t>
  </si>
  <si>
    <t>Nbre participants:</t>
  </si>
  <si>
    <t>N° AFS</t>
  </si>
  <si>
    <t>Nom, Prénom</t>
  </si>
  <si>
    <t xml:space="preserve">Lieu, le </t>
  </si>
  <si>
    <t>Ivo Abgottspon</t>
  </si>
  <si>
    <t>E-Mail: cara50@fsvt.ch</t>
  </si>
  <si>
    <t>E-Mail: cara10@fsvt.ch</t>
  </si>
  <si>
    <t>Compte n°</t>
  </si>
  <si>
    <t>Plan comptable 2018</t>
  </si>
  <si>
    <t>Abgottspon</t>
  </si>
  <si>
    <t>Raiffeisen Bagnes compte à terme 108081.58/1000</t>
  </si>
  <si>
    <t>Raiffeisen MM - Epargne</t>
  </si>
  <si>
    <t>Raiffeisen MM - Caisse</t>
  </si>
  <si>
    <t>Raiffeisen MM - Cartes-couronne</t>
  </si>
  <si>
    <t>Raiffeisen MM - Secrétariat</t>
  </si>
  <si>
    <t>Raiffeisen MM - Cara 10m</t>
  </si>
  <si>
    <t>Raiffeisen MM - Cara 50m</t>
  </si>
  <si>
    <t>Raiffeisen MM - Pistolet</t>
  </si>
  <si>
    <t>Luisier</t>
  </si>
  <si>
    <t>Avances tir cantonal 2022</t>
  </si>
  <si>
    <t>Prêt tir cantonal 2022</t>
  </si>
  <si>
    <t>Provision délégation fédérale</t>
  </si>
  <si>
    <t>Provision championnat groupes</t>
  </si>
  <si>
    <t>Provision concours sections</t>
  </si>
  <si>
    <t>Ecu du tir</t>
  </si>
  <si>
    <t>Tir cantonal VS 2022</t>
  </si>
  <si>
    <t>Revenus du prêt à TC VS 2022</t>
  </si>
  <si>
    <t>CHARGES DE PERSONNEL</t>
  </si>
  <si>
    <t>CHARGES DE SALAIRES</t>
  </si>
  <si>
    <t>Charges de personnel</t>
  </si>
  <si>
    <t>Vêtements professionnels</t>
  </si>
  <si>
    <t>SMMM Thun</t>
  </si>
  <si>
    <t>Tir sur appui</t>
  </si>
  <si>
    <t>Cours de formation juges</t>
  </si>
  <si>
    <t>Participation à l'organisation des cours relève fusil 10m</t>
  </si>
  <si>
    <t>Participation à l'organisation des cours relève pistolet 10m</t>
  </si>
  <si>
    <t>Participation à l'organisation des cours relève fusil 50m</t>
  </si>
  <si>
    <t>Participation à l'organisation des cours relève pistolet 25/50m</t>
  </si>
  <si>
    <t>CRP Romandie</t>
  </si>
  <si>
    <t>Carabine 10m</t>
  </si>
  <si>
    <t>Pistolet 50m</t>
  </si>
  <si>
    <t>Participation à l'organisation des cours JT</t>
  </si>
  <si>
    <t>Bregy</t>
  </si>
  <si>
    <t>Frais divers tirs libres</t>
  </si>
  <si>
    <t>Divers et frais administratifs tirs libres</t>
  </si>
  <si>
    <t>Tir cantonal ou fédéral futur</t>
  </si>
  <si>
    <t>Publicité / annonces presse / events</t>
  </si>
  <si>
    <t>xx/20..</t>
  </si>
  <si>
    <t>Compte
Konto</t>
  </si>
  <si>
    <t>Tarifs selon Règlement des finances en vigueur
Gebühren gemäss Finanzreglement (Regl. Nr : 9.10.00_wfd_18 : 12.12.2017)</t>
  </si>
  <si>
    <t>Version 2018/03</t>
  </si>
  <si>
    <t>asdf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</si>
</sst>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&quot;SFr.&quot;\ * #,##0.00_ ;_ &quot;SFr.&quot;\ * \-#,##0.00_ ;_ &quot;SFr.&quot;\ * &quot;-&quot;??_ ;_ @_ "/>
    <numFmt numFmtId="165" formatCode="dd/mm/yyyy;@"/>
    <numFmt numFmtId="166" formatCode="#,##0.00_ ;[Red]\-#,##0.00\ "/>
    <numFmt numFmtId="167" formatCode="_-* #,##0.00\ [$€]_-;\-* #,##0.00\ [$€]_-;_-* &quot;-&quot;??\ [$€]_-;_-@_-"/>
    <numFmt numFmtId="168" formatCode="0_ ;[Red]\-0\ "/>
  </numFmts>
  <fonts count="8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b/>
      <sz val="11"/>
      <color indexed="10"/>
      <name val="Arial"/>
      <family val="2"/>
    </font>
    <font>
      <i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6"/>
      <color indexed="58"/>
      <name val="Tahoma"/>
      <family val="2"/>
    </font>
    <font>
      <b/>
      <i/>
      <sz val="12"/>
      <name val="Tahoma"/>
      <family val="2"/>
    </font>
    <font>
      <b/>
      <sz val="11"/>
      <color indexed="58"/>
      <name val="Tahoma"/>
      <family val="2"/>
    </font>
    <font>
      <u/>
      <sz val="10"/>
      <color theme="10"/>
      <name val="Arial"/>
      <family val="2"/>
    </font>
    <font>
      <sz val="12"/>
      <name val="Century Gothic"/>
      <family val="2"/>
    </font>
    <font>
      <b/>
      <sz val="11"/>
      <color indexed="16"/>
      <name val="Tahoma"/>
      <family val="2"/>
    </font>
    <font>
      <b/>
      <i/>
      <sz val="11"/>
      <name val="Tahoma"/>
      <family val="2"/>
    </font>
    <font>
      <b/>
      <sz val="7"/>
      <name val="Tahoma"/>
      <family val="2"/>
    </font>
    <font>
      <b/>
      <sz val="11"/>
      <color indexed="18"/>
      <name val="Tahoma"/>
      <family val="2"/>
    </font>
    <font>
      <b/>
      <sz val="11"/>
      <color theme="1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i/>
      <sz val="10"/>
      <name val="Tahoma"/>
      <family val="2"/>
    </font>
    <font>
      <b/>
      <sz val="11"/>
      <color rgb="FF800000"/>
      <name val="Tahoma"/>
      <family val="2"/>
    </font>
    <font>
      <sz val="9"/>
      <name val="Tahoma"/>
      <family val="2"/>
    </font>
    <font>
      <sz val="8"/>
      <name val="Tahoma"/>
      <family val="2"/>
    </font>
    <font>
      <b/>
      <sz val="11"/>
      <color rgb="FFFF0000"/>
      <name val="Tahoma"/>
      <family val="2"/>
    </font>
    <font>
      <sz val="10"/>
      <name val="Arial"/>
      <family val="2"/>
    </font>
    <font>
      <sz val="12"/>
      <name val="Arial"/>
      <family val="2"/>
    </font>
    <font>
      <b/>
      <sz val="14"/>
      <color theme="1"/>
      <name val="Calibri"/>
      <family val="2"/>
      <scheme val="minor"/>
    </font>
    <font>
      <sz val="14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22"/>
      <name val="Arial"/>
      <family val="2"/>
    </font>
    <font>
      <b/>
      <sz val="22"/>
      <name val="Arial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Arial"/>
    </font>
    <font>
      <sz val="10"/>
      <color indexed="9"/>
      <name val="Arial"/>
    </font>
    <font>
      <sz val="14"/>
      <name val="Arial"/>
    </font>
    <font>
      <sz val="11"/>
      <color indexed="10"/>
      <name val="Arial"/>
    </font>
    <font>
      <i/>
      <sz val="7"/>
      <name val="Arial"/>
    </font>
    <font>
      <sz val="7"/>
      <name val="Arial"/>
    </font>
    <font>
      <b/>
      <sz val="11"/>
      <color indexed="10"/>
      <name val="Arial"/>
    </font>
    <font>
      <i/>
      <sz val="10"/>
      <name val="Arial"/>
    </font>
    <font>
      <sz val="9"/>
      <name val="Arial"/>
    </font>
    <font>
      <sz val="11"/>
      <name val="Arial"/>
    </font>
    <font>
      <sz val="11"/>
      <color indexed="8"/>
      <name val="Arial"/>
    </font>
    <font>
      <b/>
      <sz val="11"/>
      <color indexed="8"/>
      <name val="Arial"/>
    </font>
    <font>
      <b/>
      <sz val="11"/>
      <name val="Arial"/>
    </font>
    <font>
      <b/>
      <sz val="28"/>
      <name val="Arial"/>
      <family val="2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8"/>
      <name val="Calibri"/>
      <family val="2"/>
      <scheme val="minor"/>
    </font>
    <font>
      <sz val="14"/>
      <name val="Calibri"/>
      <family val="2"/>
      <scheme val="minor"/>
    </font>
    <font>
      <b/>
      <sz val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C99"/>
        <bgColor indexed="64"/>
      </patternFill>
    </fill>
  </fills>
  <borders count="9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8">
    <xf numFmtId="167" fontId="0" fillId="0" borderId="0"/>
    <xf numFmtId="167" fontId="1" fillId="0" borderId="0"/>
    <xf numFmtId="167" fontId="21" fillId="0" borderId="0"/>
    <xf numFmtId="167" fontId="29" fillId="0" borderId="0" applyNumberFormat="0" applyFill="0" applyBorder="0" applyAlignment="0" applyProtection="0">
      <alignment vertical="top"/>
      <protection locked="0"/>
    </xf>
    <xf numFmtId="167" fontId="30" fillId="0" borderId="0"/>
    <xf numFmtId="167" fontId="43" fillId="0" borderId="0"/>
    <xf numFmtId="167" fontId="43" fillId="0" borderId="0"/>
    <xf numFmtId="167" fontId="43" fillId="0" borderId="0"/>
    <xf numFmtId="167" fontId="43" fillId="0" borderId="0"/>
    <xf numFmtId="167" fontId="43" fillId="0" borderId="0"/>
    <xf numFmtId="167" fontId="43" fillId="0" borderId="0"/>
    <xf numFmtId="167" fontId="43" fillId="0" borderId="0"/>
    <xf numFmtId="167" fontId="1" fillId="0" borderId="0" applyFont="0" applyFill="0" applyBorder="0" applyAlignment="0" applyProtection="0"/>
    <xf numFmtId="167" fontId="52" fillId="0" borderId="0"/>
    <xf numFmtId="164" fontId="52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57" fillId="0" borderId="0"/>
    <xf numFmtId="167" fontId="56" fillId="0" borderId="0"/>
  </cellStyleXfs>
  <cellXfs count="635">
    <xf numFmtId="167" fontId="0" fillId="0" borderId="0" xfId="0"/>
    <xf numFmtId="167" fontId="23" fillId="0" borderId="0" xfId="2" applyFont="1" applyAlignment="1">
      <alignment vertical="center"/>
    </xf>
    <xf numFmtId="167" fontId="25" fillId="0" borderId="0" xfId="2" applyFont="1" applyAlignment="1">
      <alignment vertical="center"/>
    </xf>
    <xf numFmtId="167" fontId="27" fillId="0" borderId="0" xfId="2" applyFont="1" applyAlignment="1">
      <alignment vertical="center"/>
    </xf>
    <xf numFmtId="167" fontId="21" fillId="0" borderId="0" xfId="4" applyFont="1" applyAlignment="1">
      <alignment vertical="center"/>
    </xf>
    <xf numFmtId="167" fontId="21" fillId="0" borderId="0" xfId="4" applyFont="1" applyAlignment="1">
      <alignment horizontal="center" vertical="center"/>
    </xf>
    <xf numFmtId="167" fontId="32" fillId="0" borderId="0" xfId="4" applyFont="1" applyAlignment="1">
      <alignment vertical="center"/>
    </xf>
    <xf numFmtId="167" fontId="33" fillId="0" borderId="35" xfId="4" applyFont="1" applyBorder="1" applyAlignment="1">
      <alignment horizontal="left" vertical="center" wrapText="1"/>
    </xf>
    <xf numFmtId="167" fontId="33" fillId="0" borderId="36" xfId="4" applyFont="1" applyBorder="1" applyAlignment="1">
      <alignment horizontal="center" vertical="center" wrapText="1"/>
    </xf>
    <xf numFmtId="167" fontId="33" fillId="0" borderId="36" xfId="4" applyFont="1" applyBorder="1" applyAlignment="1">
      <alignment horizontal="right" vertical="center" wrapText="1"/>
    </xf>
    <xf numFmtId="167" fontId="33" fillId="0" borderId="39" xfId="4" applyFont="1" applyBorder="1" applyAlignment="1">
      <alignment horizontal="right" vertical="center" wrapText="1"/>
    </xf>
    <xf numFmtId="167" fontId="33" fillId="0" borderId="0" xfId="4" applyFont="1" applyBorder="1" applyAlignment="1">
      <alignment vertical="center"/>
    </xf>
    <xf numFmtId="167" fontId="25" fillId="0" borderId="0" xfId="4" applyFont="1" applyAlignment="1">
      <alignment vertical="center"/>
    </xf>
    <xf numFmtId="167" fontId="25" fillId="0" borderId="47" xfId="4" applyFont="1" applyBorder="1" applyAlignment="1">
      <alignment horizontal="right" vertical="center" wrapText="1"/>
    </xf>
    <xf numFmtId="167" fontId="25" fillId="0" borderId="50" xfId="4" applyFont="1" applyBorder="1" applyAlignment="1">
      <alignment horizontal="right" vertical="center" wrapText="1"/>
    </xf>
    <xf numFmtId="167" fontId="25" fillId="0" borderId="52" xfId="4" applyFont="1" applyBorder="1" applyAlignment="1">
      <alignment vertical="center"/>
    </xf>
    <xf numFmtId="167" fontId="25" fillId="0" borderId="0" xfId="4" applyFont="1" applyBorder="1" applyAlignment="1">
      <alignment horizontal="center" vertical="center"/>
    </xf>
    <xf numFmtId="167" fontId="25" fillId="0" borderId="0" xfId="4" applyFont="1" applyBorder="1" applyAlignment="1">
      <alignment vertical="center"/>
    </xf>
    <xf numFmtId="4" fontId="25" fillId="0" borderId="0" xfId="4" applyNumberFormat="1" applyFont="1" applyBorder="1" applyAlignment="1">
      <alignment vertical="center"/>
    </xf>
    <xf numFmtId="167" fontId="25" fillId="0" borderId="53" xfId="4" applyFont="1" applyBorder="1" applyAlignment="1">
      <alignment vertical="center"/>
    </xf>
    <xf numFmtId="167" fontId="31" fillId="0" borderId="7" xfId="4" applyFont="1" applyBorder="1" applyAlignment="1">
      <alignment vertical="center"/>
    </xf>
    <xf numFmtId="167" fontId="36" fillId="0" borderId="0" xfId="4" applyFont="1" applyAlignment="1">
      <alignment vertical="center"/>
    </xf>
    <xf numFmtId="167" fontId="35" fillId="0" borderId="0" xfId="4" applyFont="1" applyFill="1" applyBorder="1" applyAlignment="1">
      <alignment horizontal="right" vertical="center" wrapText="1"/>
    </xf>
    <xf numFmtId="167" fontId="31" fillId="0" borderId="0" xfId="4" applyFont="1" applyFill="1" applyBorder="1" applyAlignment="1">
      <alignment vertical="center"/>
    </xf>
    <xf numFmtId="4" fontId="35" fillId="0" borderId="0" xfId="4" applyNumberFormat="1" applyFont="1" applyFill="1" applyBorder="1" applyAlignment="1">
      <alignment horizontal="center" vertical="center"/>
    </xf>
    <xf numFmtId="4" fontId="35" fillId="0" borderId="53" xfId="4" applyNumberFormat="1" applyFont="1" applyFill="1" applyBorder="1" applyAlignment="1">
      <alignment horizontal="center" vertical="center"/>
    </xf>
    <xf numFmtId="167" fontId="36" fillId="0" borderId="0" xfId="4" applyFont="1" applyFill="1" applyAlignment="1">
      <alignment vertical="center"/>
    </xf>
    <xf numFmtId="167" fontId="38" fillId="0" borderId="0" xfId="4" applyFont="1" applyAlignment="1">
      <alignment vertical="center"/>
    </xf>
    <xf numFmtId="167" fontId="25" fillId="0" borderId="7" xfId="4" applyFont="1" applyBorder="1" applyAlignment="1">
      <alignment vertical="center"/>
    </xf>
    <xf numFmtId="167" fontId="25" fillId="0" borderId="0" xfId="4" applyFont="1" applyBorder="1" applyAlignment="1">
      <alignment vertical="center" wrapText="1"/>
    </xf>
    <xf numFmtId="167" fontId="25" fillId="0" borderId="20" xfId="4" applyFont="1" applyBorder="1" applyAlignment="1">
      <alignment vertical="center" wrapText="1"/>
    </xf>
    <xf numFmtId="167" fontId="41" fillId="0" borderId="0" xfId="4" applyFont="1" applyAlignment="1">
      <alignment vertical="center"/>
    </xf>
    <xf numFmtId="167" fontId="25" fillId="0" borderId="0" xfId="1" applyFont="1" applyAlignment="1">
      <alignment vertical="center"/>
    </xf>
    <xf numFmtId="167" fontId="23" fillId="0" borderId="1" xfId="1" applyFont="1" applyBorder="1" applyAlignment="1">
      <alignment horizontal="left" vertical="center"/>
    </xf>
    <xf numFmtId="167" fontId="21" fillId="0" borderId="0" xfId="1" applyFont="1" applyAlignment="1">
      <alignment horizontal="right" vertical="center"/>
    </xf>
    <xf numFmtId="167" fontId="22" fillId="0" borderId="1" xfId="1" applyFont="1" applyBorder="1" applyAlignment="1">
      <alignment vertical="center"/>
    </xf>
    <xf numFmtId="167" fontId="25" fillId="0" borderId="0" xfId="1" applyFont="1" applyAlignment="1">
      <alignment horizontal="right" vertical="center"/>
    </xf>
    <xf numFmtId="167" fontId="23" fillId="0" borderId="0" xfId="1" applyFont="1" applyAlignment="1">
      <alignment horizontal="left" vertical="center"/>
    </xf>
    <xf numFmtId="167" fontId="25" fillId="0" borderId="0" xfId="1" applyFont="1" applyAlignment="1">
      <alignment horizontal="left" vertical="center"/>
    </xf>
    <xf numFmtId="167" fontId="24" fillId="0" borderId="1" xfId="1" applyFont="1" applyBorder="1" applyAlignment="1">
      <alignment vertical="center"/>
    </xf>
    <xf numFmtId="167" fontId="24" fillId="0" borderId="0" xfId="1" applyFont="1" applyAlignment="1">
      <alignment vertical="center"/>
    </xf>
    <xf numFmtId="167" fontId="25" fillId="0" borderId="1" xfId="1" applyFont="1" applyBorder="1" applyAlignment="1">
      <alignment horizontal="center" vertical="center"/>
    </xf>
    <xf numFmtId="167" fontId="25" fillId="0" borderId="1" xfId="1" applyFont="1" applyBorder="1" applyAlignment="1">
      <alignment vertical="center"/>
    </xf>
    <xf numFmtId="164" fontId="25" fillId="0" borderId="1" xfId="1" applyNumberFormat="1" applyFont="1" applyBorder="1" applyAlignment="1">
      <alignment horizontal="right" vertical="center"/>
    </xf>
    <xf numFmtId="164" fontId="25" fillId="0" borderId="1" xfId="1" applyNumberFormat="1" applyFont="1" applyBorder="1" applyAlignment="1">
      <alignment vertical="center"/>
    </xf>
    <xf numFmtId="167" fontId="25" fillId="0" borderId="67" xfId="1" applyFont="1" applyBorder="1" applyAlignment="1">
      <alignment vertical="center"/>
    </xf>
    <xf numFmtId="164" fontId="25" fillId="0" borderId="67" xfId="1" applyNumberFormat="1" applyFont="1" applyBorder="1" applyAlignment="1">
      <alignment horizontal="right" vertical="center"/>
    </xf>
    <xf numFmtId="164" fontId="25" fillId="0" borderId="67" xfId="1" applyNumberFormat="1" applyFont="1" applyBorder="1" applyAlignment="1">
      <alignment vertical="center"/>
    </xf>
    <xf numFmtId="167" fontId="24" fillId="0" borderId="28" xfId="1" applyFont="1" applyBorder="1" applyAlignment="1">
      <alignment vertical="center"/>
    </xf>
    <xf numFmtId="164" fontId="24" fillId="0" borderId="28" xfId="1" applyNumberFormat="1" applyFont="1" applyBorder="1" applyAlignment="1">
      <alignment vertical="center"/>
    </xf>
    <xf numFmtId="167" fontId="25" fillId="0" borderId="0" xfId="1" applyFont="1" applyBorder="1" applyAlignment="1">
      <alignment vertical="center"/>
    </xf>
    <xf numFmtId="164" fontId="25" fillId="0" borderId="0" xfId="1" applyNumberFormat="1" applyFont="1" applyBorder="1" applyAlignment="1">
      <alignment vertical="center"/>
    </xf>
    <xf numFmtId="167" fontId="43" fillId="0" borderId="0" xfId="5"/>
    <xf numFmtId="167" fontId="45" fillId="0" borderId="0" xfId="0" applyFont="1" applyAlignment="1">
      <alignment vertical="center"/>
    </xf>
    <xf numFmtId="167" fontId="45" fillId="0" borderId="0" xfId="0" applyFont="1" applyAlignment="1">
      <alignment horizontal="right" vertical="center"/>
    </xf>
    <xf numFmtId="167" fontId="0" fillId="0" borderId="0" xfId="0" applyAlignment="1">
      <alignment vertical="center"/>
    </xf>
    <xf numFmtId="167" fontId="0" fillId="0" borderId="0" xfId="0" applyAlignment="1">
      <alignment horizontal="right" vertical="center"/>
    </xf>
    <xf numFmtId="167" fontId="0" fillId="0" borderId="28" xfId="0" applyBorder="1" applyAlignment="1">
      <alignment horizontal="right" vertical="center"/>
    </xf>
    <xf numFmtId="167" fontId="0" fillId="0" borderId="69" xfId="0" applyBorder="1" applyAlignment="1">
      <alignment horizontal="right" vertical="center"/>
    </xf>
    <xf numFmtId="167" fontId="0" fillId="0" borderId="0" xfId="0" applyAlignment="1">
      <alignment horizontal="right"/>
    </xf>
    <xf numFmtId="167" fontId="46" fillId="0" borderId="1" xfId="5" applyFont="1" applyBorder="1" applyAlignment="1">
      <alignment horizontal="left" vertical="center"/>
    </xf>
    <xf numFmtId="167" fontId="44" fillId="0" borderId="0" xfId="5" applyFont="1" applyAlignment="1">
      <alignment horizontal="right"/>
    </xf>
    <xf numFmtId="167" fontId="43" fillId="0" borderId="1" xfId="5" applyBorder="1"/>
    <xf numFmtId="167" fontId="43" fillId="0" borderId="0" xfId="5" applyAlignment="1">
      <alignment horizontal="right" vertical="center"/>
    </xf>
    <xf numFmtId="167" fontId="43" fillId="0" borderId="1" xfId="5" applyBorder="1" applyAlignment="1">
      <alignment horizontal="center"/>
    </xf>
    <xf numFmtId="164" fontId="43" fillId="0" borderId="1" xfId="5" applyNumberFormat="1" applyBorder="1" applyAlignment="1">
      <alignment horizontal="right"/>
    </xf>
    <xf numFmtId="164" fontId="43" fillId="0" borderId="1" xfId="5" applyNumberFormat="1" applyBorder="1"/>
    <xf numFmtId="167" fontId="43" fillId="0" borderId="36" xfId="5" applyBorder="1"/>
    <xf numFmtId="164" fontId="43" fillId="0" borderId="36" xfId="5" applyNumberFormat="1" applyBorder="1" applyAlignment="1">
      <alignment horizontal="right"/>
    </xf>
    <xf numFmtId="164" fontId="43" fillId="0" borderId="36" xfId="5" applyNumberFormat="1" applyBorder="1"/>
    <xf numFmtId="167" fontId="43" fillId="0" borderId="28" xfId="5" applyBorder="1"/>
    <xf numFmtId="164" fontId="43" fillId="0" borderId="28" xfId="5" applyNumberFormat="1" applyBorder="1"/>
    <xf numFmtId="167" fontId="43" fillId="0" borderId="0" xfId="5" applyBorder="1"/>
    <xf numFmtId="164" fontId="43" fillId="0" borderId="0" xfId="5" applyNumberFormat="1" applyBorder="1"/>
    <xf numFmtId="167" fontId="7" fillId="0" borderId="1" xfId="5" applyFont="1" applyBorder="1" applyAlignment="1">
      <alignment vertical="center"/>
    </xf>
    <xf numFmtId="167" fontId="49" fillId="0" borderId="1" xfId="5" applyFont="1" applyBorder="1"/>
    <xf numFmtId="167" fontId="48" fillId="0" borderId="1" xfId="5" applyFont="1" applyBorder="1"/>
    <xf numFmtId="167" fontId="48" fillId="0" borderId="0" xfId="5" applyFont="1"/>
    <xf numFmtId="167" fontId="49" fillId="0" borderId="0" xfId="5" applyFont="1"/>
    <xf numFmtId="167" fontId="43" fillId="0" borderId="67" xfId="5" applyBorder="1"/>
    <xf numFmtId="164" fontId="43" fillId="0" borderId="67" xfId="5" applyNumberFormat="1" applyBorder="1" applyAlignment="1">
      <alignment horizontal="right"/>
    </xf>
    <xf numFmtId="164" fontId="43" fillId="0" borderId="67" xfId="5" applyNumberFormat="1" applyBorder="1"/>
    <xf numFmtId="167" fontId="19" fillId="0" borderId="28" xfId="5" applyFont="1" applyBorder="1"/>
    <xf numFmtId="164" fontId="19" fillId="0" borderId="28" xfId="5" applyNumberFormat="1" applyFont="1" applyBorder="1"/>
    <xf numFmtId="167" fontId="43" fillId="0" borderId="0" xfId="5" applyAlignment="1"/>
    <xf numFmtId="167" fontId="24" fillId="0" borderId="0" xfId="1" applyFont="1" applyAlignment="1">
      <alignment horizontal="left" vertical="center"/>
    </xf>
    <xf numFmtId="167" fontId="1" fillId="0" borderId="0" xfId="5" applyFont="1"/>
    <xf numFmtId="167" fontId="14" fillId="0" borderId="0" xfId="5" applyFont="1"/>
    <xf numFmtId="167" fontId="14" fillId="0" borderId="1" xfId="5" applyFont="1" applyBorder="1" applyAlignment="1">
      <alignment horizontal="center"/>
    </xf>
    <xf numFmtId="167" fontId="14" fillId="0" borderId="1" xfId="5" applyFont="1" applyBorder="1"/>
    <xf numFmtId="164" fontId="14" fillId="0" borderId="1" xfId="5" applyNumberFormat="1" applyFont="1" applyBorder="1" applyAlignment="1">
      <alignment horizontal="right"/>
    </xf>
    <xf numFmtId="164" fontId="14" fillId="0" borderId="1" xfId="5" applyNumberFormat="1" applyFont="1" applyBorder="1"/>
    <xf numFmtId="167" fontId="14" fillId="0" borderId="36" xfId="5" applyFont="1" applyBorder="1"/>
    <xf numFmtId="164" fontId="14" fillId="0" borderId="36" xfId="5" applyNumberFormat="1" applyFont="1" applyBorder="1" applyAlignment="1">
      <alignment horizontal="right"/>
    </xf>
    <xf numFmtId="164" fontId="14" fillId="0" borderId="36" xfId="5" applyNumberFormat="1" applyFont="1" applyBorder="1"/>
    <xf numFmtId="167" fontId="1" fillId="0" borderId="0" xfId="5" applyFont="1" applyAlignment="1">
      <alignment horizontal="left"/>
    </xf>
    <xf numFmtId="167" fontId="47" fillId="0" borderId="1" xfId="5" applyFont="1" applyBorder="1" applyAlignment="1">
      <alignment horizontal="center"/>
    </xf>
    <xf numFmtId="167" fontId="50" fillId="0" borderId="2" xfId="1" applyFont="1" applyFill="1" applyBorder="1" applyAlignment="1">
      <alignment vertical="center"/>
    </xf>
    <xf numFmtId="167" fontId="50" fillId="0" borderId="3" xfId="1" applyFont="1" applyFill="1" applyBorder="1" applyAlignment="1">
      <alignment vertical="center"/>
    </xf>
    <xf numFmtId="167" fontId="50" fillId="0" borderId="0" xfId="1" applyFont="1" applyFill="1" applyBorder="1" applyAlignment="1">
      <alignment vertical="center"/>
    </xf>
    <xf numFmtId="167" fontId="50" fillId="0" borderId="52" xfId="1" applyFont="1" applyFill="1" applyBorder="1" applyAlignment="1">
      <alignment vertical="center"/>
    </xf>
    <xf numFmtId="167" fontId="1" fillId="0" borderId="52" xfId="1" applyBorder="1" applyAlignment="1">
      <alignment vertical="center"/>
    </xf>
    <xf numFmtId="167" fontId="1" fillId="0" borderId="0" xfId="1" applyBorder="1" applyAlignment="1">
      <alignment vertical="center"/>
    </xf>
    <xf numFmtId="167" fontId="1" fillId="0" borderId="0" xfId="1" applyAlignment="1">
      <alignment vertical="center"/>
    </xf>
    <xf numFmtId="167" fontId="2" fillId="0" borderId="52" xfId="1" applyFont="1" applyFill="1" applyBorder="1" applyAlignment="1">
      <alignment horizontal="center" vertical="center"/>
    </xf>
    <xf numFmtId="167" fontId="6" fillId="0" borderId="0" xfId="1" applyFont="1" applyFill="1" applyBorder="1" applyAlignment="1">
      <alignment vertical="center"/>
    </xf>
    <xf numFmtId="167" fontId="1" fillId="0" borderId="0" xfId="1" applyFont="1" applyFill="1" applyBorder="1" applyAlignment="1">
      <alignment vertical="center"/>
    </xf>
    <xf numFmtId="167" fontId="6" fillId="0" borderId="52" xfId="1" applyFont="1" applyFill="1" applyBorder="1" applyAlignment="1">
      <alignment vertical="center"/>
    </xf>
    <xf numFmtId="167" fontId="1" fillId="0" borderId="0" xfId="1" applyFont="1" applyFill="1" applyAlignment="1">
      <alignment vertical="center"/>
    </xf>
    <xf numFmtId="167" fontId="20" fillId="0" borderId="6" xfId="1" applyFont="1" applyFill="1" applyBorder="1" applyAlignment="1" applyProtection="1">
      <alignment horizontal="center" vertical="center"/>
    </xf>
    <xf numFmtId="14" fontId="6" fillId="0" borderId="7" xfId="1" applyNumberFormat="1" applyFont="1" applyFill="1" applyBorder="1" applyAlignment="1" applyProtection="1">
      <alignment vertical="center"/>
    </xf>
    <xf numFmtId="167" fontId="6" fillId="0" borderId="7" xfId="1" applyFont="1" applyFill="1" applyBorder="1" applyAlignment="1" applyProtection="1">
      <alignment vertical="center"/>
    </xf>
    <xf numFmtId="167" fontId="6" fillId="0" borderId="7" xfId="1" applyFont="1" applyFill="1" applyBorder="1" applyAlignment="1" applyProtection="1">
      <alignment horizontal="left" vertical="center"/>
    </xf>
    <xf numFmtId="40" fontId="18" fillId="0" borderId="7" xfId="1" applyNumberFormat="1" applyFont="1" applyFill="1" applyBorder="1" applyAlignment="1" applyProtection="1">
      <alignment vertical="center"/>
    </xf>
    <xf numFmtId="40" fontId="16" fillId="0" borderId="8" xfId="1" applyNumberFormat="1" applyFont="1" applyFill="1" applyBorder="1" applyAlignment="1" applyProtection="1">
      <alignment vertical="center"/>
    </xf>
    <xf numFmtId="167" fontId="9" fillId="0" borderId="0" xfId="1" applyFont="1" applyFill="1" applyBorder="1" applyAlignment="1">
      <alignment vertical="center"/>
    </xf>
    <xf numFmtId="14" fontId="1" fillId="0" borderId="80" xfId="1" applyNumberFormat="1" applyFont="1" applyFill="1" applyBorder="1" applyAlignment="1">
      <alignment horizontal="center" vertical="center"/>
    </xf>
    <xf numFmtId="14" fontId="1" fillId="0" borderId="27" xfId="1" applyNumberFormat="1" applyFont="1" applyFill="1" applyBorder="1" applyAlignment="1">
      <alignment vertical="center"/>
    </xf>
    <xf numFmtId="167" fontId="1" fillId="0" borderId="27" xfId="1" applyFont="1" applyFill="1" applyBorder="1" applyAlignment="1">
      <alignment vertical="center"/>
    </xf>
    <xf numFmtId="167" fontId="1" fillId="0" borderId="27" xfId="1" applyFont="1" applyFill="1" applyBorder="1" applyAlignment="1" applyProtection="1">
      <alignment vertical="center"/>
      <protection locked="0"/>
    </xf>
    <xf numFmtId="167" fontId="6" fillId="0" borderId="0" xfId="1" applyFont="1" applyFill="1" applyAlignment="1">
      <alignment vertical="center"/>
    </xf>
    <xf numFmtId="167" fontId="1" fillId="0" borderId="80" xfId="1" applyFont="1" applyFill="1" applyBorder="1" applyAlignment="1" applyProtection="1">
      <alignment horizontal="center" vertical="center"/>
      <protection locked="0"/>
    </xf>
    <xf numFmtId="167" fontId="1" fillId="0" borderId="80" xfId="1" applyFont="1" applyFill="1" applyBorder="1" applyAlignment="1">
      <alignment horizontal="center" vertical="center"/>
    </xf>
    <xf numFmtId="167" fontId="1" fillId="0" borderId="34" xfId="1" applyFont="1" applyFill="1" applyBorder="1" applyAlignment="1" applyProtection="1">
      <alignment vertical="center"/>
      <protection locked="0"/>
    </xf>
    <xf numFmtId="167" fontId="1" fillId="0" borderId="81" xfId="1" applyFont="1" applyFill="1" applyBorder="1" applyAlignment="1" applyProtection="1">
      <alignment horizontal="center" vertical="center"/>
      <protection locked="0"/>
    </xf>
    <xf numFmtId="167" fontId="1" fillId="0" borderId="9" xfId="1" applyFont="1" applyFill="1" applyBorder="1" applyAlignment="1" applyProtection="1">
      <alignment vertical="center"/>
      <protection locked="0"/>
    </xf>
    <xf numFmtId="167" fontId="11" fillId="0" borderId="0" xfId="1" applyFont="1" applyFill="1" applyAlignment="1">
      <alignment vertical="center"/>
    </xf>
    <xf numFmtId="167" fontId="1" fillId="0" borderId="82" xfId="1" applyFont="1" applyFill="1" applyBorder="1" applyAlignment="1">
      <alignment horizontal="center" vertical="center"/>
    </xf>
    <xf numFmtId="167" fontId="1" fillId="0" borderId="15" xfId="1" applyFont="1" applyFill="1" applyBorder="1" applyAlignment="1">
      <alignment vertical="center"/>
    </xf>
    <xf numFmtId="167" fontId="19" fillId="0" borderId="11" xfId="1" applyFont="1" applyFill="1" applyBorder="1" applyAlignment="1" applyProtection="1">
      <alignment horizontal="center" vertical="center"/>
      <protection locked="0"/>
    </xf>
    <xf numFmtId="167" fontId="19" fillId="0" borderId="13" xfId="1" applyFont="1" applyFill="1" applyBorder="1" applyAlignment="1" applyProtection="1">
      <alignment vertical="center"/>
      <protection locked="0"/>
    </xf>
    <xf numFmtId="167" fontId="0" fillId="0" borderId="0" xfId="0" quotePrefix="1" applyAlignment="1">
      <alignment horizontal="right" vertical="center"/>
    </xf>
    <xf numFmtId="167" fontId="57" fillId="2" borderId="0" xfId="16" applyFill="1" applyBorder="1" applyProtection="1">
      <protection hidden="1"/>
    </xf>
    <xf numFmtId="167" fontId="57" fillId="0" borderId="0" xfId="16" applyAlignment="1" applyProtection="1">
      <alignment vertical="center"/>
    </xf>
    <xf numFmtId="167" fontId="8" fillId="0" borderId="0" xfId="16" applyFont="1" applyAlignment="1" applyProtection="1">
      <alignment horizontal="center" vertical="center"/>
    </xf>
    <xf numFmtId="167" fontId="59" fillId="0" borderId="0" xfId="16" applyFont="1" applyAlignment="1" applyProtection="1">
      <alignment vertical="center"/>
    </xf>
    <xf numFmtId="167" fontId="9" fillId="0" borderId="0" xfId="16" applyFont="1" applyAlignment="1" applyProtection="1">
      <alignment vertical="center"/>
    </xf>
    <xf numFmtId="167" fontId="1" fillId="0" borderId="11" xfId="16" applyFont="1" applyBorder="1" applyAlignment="1" applyProtection="1">
      <alignment horizontal="left" vertical="center" wrapText="1" shrinkToFit="1"/>
    </xf>
    <xf numFmtId="167" fontId="9" fillId="0" borderId="0" xfId="16" applyFont="1" applyBorder="1" applyAlignment="1" applyProtection="1">
      <alignment horizontal="center" vertical="center"/>
    </xf>
    <xf numFmtId="167" fontId="10" fillId="0" borderId="0" xfId="16" applyFont="1" applyAlignment="1" applyProtection="1">
      <alignment vertical="center"/>
    </xf>
    <xf numFmtId="49" fontId="11" fillId="0" borderId="0" xfId="16" applyNumberFormat="1" applyFont="1" applyAlignment="1" applyProtection="1">
      <alignment horizontal="center" vertical="center" wrapText="1"/>
    </xf>
    <xf numFmtId="167" fontId="11" fillId="0" borderId="9" xfId="16" applyFont="1" applyBorder="1" applyAlignment="1" applyProtection="1">
      <alignment horizontal="center" vertical="center"/>
    </xf>
    <xf numFmtId="4" fontId="61" fillId="3" borderId="1" xfId="16" applyNumberFormat="1" applyFont="1" applyFill="1" applyBorder="1" applyAlignment="1" applyProtection="1">
      <alignment horizontal="centerContinuous" vertical="center"/>
      <protection locked="0"/>
    </xf>
    <xf numFmtId="167" fontId="63" fillId="0" borderId="0" xfId="16" applyFont="1" applyBorder="1" applyAlignment="1" applyProtection="1">
      <alignment horizontal="center" vertical="center" wrapText="1" shrinkToFit="1"/>
    </xf>
    <xf numFmtId="4" fontId="64" fillId="0" borderId="11" xfId="16" applyNumberFormat="1" applyFont="1" applyBorder="1" applyAlignment="1" applyProtection="1">
      <alignment horizontal="center" vertical="center" wrapText="1"/>
    </xf>
    <xf numFmtId="167" fontId="66" fillId="0" borderId="0" xfId="16" applyFont="1" applyAlignment="1" applyProtection="1">
      <alignment horizontal="center" vertical="center" wrapText="1"/>
    </xf>
    <xf numFmtId="167" fontId="67" fillId="0" borderId="0" xfId="16" applyFont="1" applyAlignment="1" applyProtection="1">
      <alignment horizontal="center" vertical="center" wrapText="1"/>
    </xf>
    <xf numFmtId="3" fontId="61" fillId="3" borderId="1" xfId="16" applyNumberFormat="1" applyFont="1" applyFill="1" applyBorder="1" applyAlignment="1" applyProtection="1">
      <alignment horizontal="center" vertical="center"/>
      <protection locked="0"/>
    </xf>
    <xf numFmtId="2" fontId="61" fillId="2" borderId="1" xfId="16" applyNumberFormat="1" applyFont="1" applyFill="1" applyBorder="1" applyAlignment="1" applyProtection="1">
      <alignment horizontal="center" vertical="center"/>
    </xf>
    <xf numFmtId="167" fontId="57" fillId="0" borderId="0" xfId="16" applyAlignment="1" applyProtection="1">
      <alignment horizontal="centerContinuous" vertical="center" wrapText="1"/>
    </xf>
    <xf numFmtId="2" fontId="61" fillId="3" borderId="19" xfId="16" applyNumberFormat="1" applyFont="1" applyFill="1" applyBorder="1" applyAlignment="1" applyProtection="1">
      <alignment horizontal="center" vertical="center"/>
      <protection locked="0"/>
    </xf>
    <xf numFmtId="4" fontId="13" fillId="2" borderId="11" xfId="16" applyNumberFormat="1" applyFont="1" applyFill="1" applyBorder="1" applyAlignment="1" applyProtection="1">
      <alignment horizontal="center" vertical="center" shrinkToFit="1"/>
    </xf>
    <xf numFmtId="167" fontId="9" fillId="0" borderId="0" xfId="16" applyFont="1" applyBorder="1" applyAlignment="1" applyProtection="1">
      <alignment vertical="center"/>
    </xf>
    <xf numFmtId="167" fontId="57" fillId="0" borderId="0" xfId="16" applyBorder="1" applyAlignment="1" applyProtection="1">
      <alignment vertical="center"/>
    </xf>
    <xf numFmtId="167" fontId="14" fillId="0" borderId="0" xfId="16" applyFont="1" applyAlignment="1" applyProtection="1">
      <alignment vertical="center"/>
    </xf>
    <xf numFmtId="167" fontId="63" fillId="0" borderId="0" xfId="16" applyFont="1" applyAlignment="1" applyProtection="1">
      <alignment horizontal="center" vertical="center"/>
    </xf>
    <xf numFmtId="4" fontId="64" fillId="0" borderId="11" xfId="16" applyNumberFormat="1" applyFont="1" applyBorder="1" applyAlignment="1" applyProtection="1">
      <alignment horizontal="center" vertical="center" shrinkToFit="1"/>
    </xf>
    <xf numFmtId="4" fontId="68" fillId="3" borderId="1" xfId="16" applyNumberFormat="1" applyFont="1" applyFill="1" applyBorder="1" applyAlignment="1" applyProtection="1">
      <alignment horizontal="center" vertical="center"/>
      <protection locked="0"/>
    </xf>
    <xf numFmtId="49" fontId="11" fillId="0" borderId="0" xfId="16" applyNumberFormat="1" applyFont="1" applyAlignment="1" applyProtection="1">
      <alignment horizontal="centerContinuous" vertical="center" wrapText="1"/>
    </xf>
    <xf numFmtId="4" fontId="68" fillId="3" borderId="20" xfId="16" applyNumberFormat="1" applyFont="1" applyFill="1" applyBorder="1" applyAlignment="1" applyProtection="1">
      <alignment horizontal="center" vertical="center"/>
      <protection locked="0"/>
    </xf>
    <xf numFmtId="167" fontId="63" fillId="0" borderId="20" xfId="16" applyFont="1" applyBorder="1" applyAlignment="1" applyProtection="1">
      <alignment horizontal="center" vertical="center" wrapText="1" shrinkToFit="1"/>
    </xf>
    <xf numFmtId="167" fontId="63" fillId="0" borderId="0" xfId="16" applyFont="1" applyAlignment="1" applyProtection="1">
      <alignment horizontal="center" vertical="center" wrapText="1" shrinkToFit="1"/>
    </xf>
    <xf numFmtId="4" fontId="69" fillId="2" borderId="11" xfId="16" applyNumberFormat="1" applyFont="1" applyFill="1" applyBorder="1" applyAlignment="1" applyProtection="1">
      <alignment horizontal="center" vertical="center"/>
    </xf>
    <xf numFmtId="49" fontId="70" fillId="0" borderId="0" xfId="16" applyNumberFormat="1" applyFont="1" applyAlignment="1" applyProtection="1">
      <alignment horizontal="center" vertical="center" wrapText="1"/>
    </xf>
    <xf numFmtId="167" fontId="17" fillId="0" borderId="11" xfId="16" applyFont="1" applyBorder="1" applyAlignment="1" applyProtection="1">
      <alignment horizontal="center" vertical="center"/>
    </xf>
    <xf numFmtId="167" fontId="10" fillId="0" borderId="0" xfId="16" applyFont="1" applyBorder="1" applyAlignment="1" applyProtection="1">
      <alignment horizontal="center" vertical="center" shrinkToFit="1"/>
    </xf>
    <xf numFmtId="167" fontId="18" fillId="0" borderId="1" xfId="16" applyFont="1" applyBorder="1" applyAlignment="1" applyProtection="1">
      <alignment horizontal="left" vertical="center"/>
    </xf>
    <xf numFmtId="167" fontId="20" fillId="0" borderId="0" xfId="16" applyFont="1" applyAlignment="1" applyProtection="1">
      <alignment vertical="center"/>
    </xf>
    <xf numFmtId="167" fontId="1" fillId="0" borderId="23" xfId="16" applyFont="1" applyBorder="1" applyAlignment="1" applyProtection="1">
      <alignment horizontal="right" vertical="center" wrapText="1" shrinkToFit="1"/>
    </xf>
    <xf numFmtId="167" fontId="9" fillId="0" borderId="24" xfId="16" applyFont="1" applyBorder="1" applyAlignment="1" applyProtection="1">
      <alignment horizontal="center" vertical="center"/>
    </xf>
    <xf numFmtId="167" fontId="10" fillId="0" borderId="23" xfId="16" applyFont="1" applyBorder="1" applyAlignment="1" applyProtection="1">
      <alignment horizontal="right" vertical="center"/>
    </xf>
    <xf numFmtId="167" fontId="1" fillId="0" borderId="23" xfId="16" applyFont="1" applyBorder="1" applyAlignment="1" applyProtection="1">
      <alignment horizontal="left" vertical="center" wrapText="1" shrinkToFit="1"/>
    </xf>
    <xf numFmtId="167" fontId="1" fillId="0" borderId="11" xfId="16" applyFont="1" applyBorder="1" applyAlignment="1" applyProtection="1">
      <alignment horizontal="left" vertical="center"/>
    </xf>
    <xf numFmtId="167" fontId="10" fillId="0" borderId="0" xfId="16" applyFont="1" applyAlignment="1" applyProtection="1">
      <alignment horizontal="centerContinuous" vertical="center"/>
    </xf>
    <xf numFmtId="49" fontId="18" fillId="0" borderId="0" xfId="16" applyNumberFormat="1" applyFont="1" applyAlignment="1" applyProtection="1">
      <alignment horizontal="center" vertical="center" wrapText="1"/>
    </xf>
    <xf numFmtId="167" fontId="18" fillId="0" borderId="0" xfId="16" applyFont="1" applyAlignment="1" applyProtection="1">
      <alignment vertical="center"/>
    </xf>
    <xf numFmtId="167" fontId="10" fillId="0" borderId="23" xfId="16" applyFont="1" applyBorder="1" applyAlignment="1" applyProtection="1">
      <alignment horizontal="left" vertical="center" wrapText="1" shrinkToFit="1"/>
    </xf>
    <xf numFmtId="167" fontId="3" fillId="0" borderId="0" xfId="16" applyFont="1"/>
    <xf numFmtId="167" fontId="54" fillId="6" borderId="1" xfId="16" applyFont="1" applyFill="1" applyBorder="1"/>
    <xf numFmtId="167" fontId="4" fillId="0" borderId="1" xfId="1" applyFont="1" applyFill="1" applyBorder="1"/>
    <xf numFmtId="167" fontId="55" fillId="0" borderId="1" xfId="16" applyFont="1" applyFill="1" applyBorder="1"/>
    <xf numFmtId="167" fontId="3" fillId="0" borderId="1" xfId="16" applyFont="1" applyFill="1" applyBorder="1"/>
    <xf numFmtId="167" fontId="3" fillId="0" borderId="0" xfId="16" applyFont="1" applyFill="1"/>
    <xf numFmtId="167" fontId="72" fillId="2" borderId="0" xfId="1" applyFont="1" applyFill="1" applyAlignment="1" applyProtection="1">
      <alignment vertical="center"/>
    </xf>
    <xf numFmtId="167" fontId="75" fillId="0" borderId="0" xfId="1" applyFont="1" applyAlignment="1" applyProtection="1">
      <alignment vertical="center"/>
    </xf>
    <xf numFmtId="167" fontId="76" fillId="2" borderId="0" xfId="1" applyFont="1" applyFill="1" applyAlignment="1" applyProtection="1">
      <alignment vertical="center"/>
    </xf>
    <xf numFmtId="167" fontId="72" fillId="9" borderId="1" xfId="1" applyFont="1" applyFill="1" applyBorder="1" applyAlignment="1" applyProtection="1">
      <alignment horizontal="center" vertical="center"/>
    </xf>
    <xf numFmtId="167" fontId="72" fillId="9" borderId="1" xfId="1" applyFont="1" applyFill="1" applyBorder="1" applyAlignment="1" applyProtection="1">
      <alignment vertical="center"/>
    </xf>
    <xf numFmtId="167" fontId="73" fillId="2" borderId="0" xfId="1" applyFont="1" applyFill="1" applyAlignment="1" applyProtection="1">
      <alignment vertical="center"/>
    </xf>
    <xf numFmtId="167" fontId="73" fillId="9" borderId="1" xfId="1" applyFont="1" applyFill="1" applyBorder="1" applyAlignment="1" applyProtection="1">
      <alignment vertical="center"/>
    </xf>
    <xf numFmtId="167" fontId="77" fillId="2" borderId="1" xfId="1" applyFont="1" applyFill="1" applyBorder="1" applyAlignment="1" applyProtection="1">
      <alignment vertical="center"/>
      <protection locked="0"/>
    </xf>
    <xf numFmtId="167" fontId="77" fillId="0" borderId="0" xfId="16" applyFont="1" applyBorder="1" applyAlignment="1" applyProtection="1">
      <alignment vertical="center"/>
    </xf>
    <xf numFmtId="167" fontId="77" fillId="0" borderId="1" xfId="16" applyFont="1" applyBorder="1" applyAlignment="1" applyProtection="1">
      <alignment vertical="center"/>
    </xf>
    <xf numFmtId="167" fontId="78" fillId="2" borderId="1" xfId="1" applyFont="1" applyFill="1" applyBorder="1" applyAlignment="1" applyProtection="1">
      <alignment horizontal="center" vertical="center"/>
    </xf>
    <xf numFmtId="167" fontId="78" fillId="2" borderId="1" xfId="1" applyFont="1" applyFill="1" applyBorder="1" applyAlignment="1" applyProtection="1">
      <alignment vertical="center"/>
    </xf>
    <xf numFmtId="167" fontId="78" fillId="2" borderId="1" xfId="1" applyFont="1" applyFill="1" applyBorder="1" applyAlignment="1" applyProtection="1">
      <alignment horizontal="right" vertical="center"/>
    </xf>
    <xf numFmtId="167" fontId="78" fillId="2" borderId="1" xfId="1" applyFont="1" applyFill="1" applyBorder="1" applyAlignment="1" applyProtection="1">
      <alignment horizontal="right" vertical="center" wrapText="1" shrinkToFit="1"/>
    </xf>
    <xf numFmtId="14" fontId="75" fillId="2" borderId="1" xfId="1" applyNumberFormat="1" applyFont="1" applyFill="1" applyBorder="1" applyAlignment="1" applyProtection="1">
      <alignment horizontal="center" vertical="center"/>
      <protection locked="0"/>
    </xf>
    <xf numFmtId="167" fontId="75" fillId="0" borderId="1" xfId="16" applyFont="1" applyFill="1" applyBorder="1" applyAlignment="1" applyProtection="1">
      <alignment vertical="center"/>
      <protection locked="0"/>
    </xf>
    <xf numFmtId="167" fontId="75" fillId="2" borderId="1" xfId="1" applyFont="1" applyFill="1" applyBorder="1" applyAlignment="1" applyProtection="1">
      <alignment horizontal="center" vertical="center"/>
      <protection locked="0"/>
    </xf>
    <xf numFmtId="166" fontId="75" fillId="2" borderId="1" xfId="1" applyNumberFormat="1" applyFont="1" applyFill="1" applyBorder="1" applyAlignment="1" applyProtection="1">
      <alignment vertical="center"/>
    </xf>
    <xf numFmtId="166" fontId="75" fillId="2" borderId="1" xfId="1" applyNumberFormat="1" applyFont="1" applyFill="1" applyBorder="1" applyAlignment="1" applyProtection="1">
      <alignment vertical="center"/>
      <protection locked="0"/>
    </xf>
    <xf numFmtId="167" fontId="75" fillId="2" borderId="1" xfId="1" applyFont="1" applyFill="1" applyBorder="1" applyAlignment="1" applyProtection="1">
      <alignment vertical="center"/>
      <protection locked="0"/>
    </xf>
    <xf numFmtId="166" fontId="78" fillId="2" borderId="1" xfId="1" applyNumberFormat="1" applyFont="1" applyFill="1" applyBorder="1" applyAlignment="1" applyProtection="1">
      <alignment vertical="center"/>
    </xf>
    <xf numFmtId="167" fontId="78" fillId="0" borderId="1" xfId="16" applyFont="1" applyFill="1" applyBorder="1" applyAlignment="1" applyProtection="1">
      <alignment vertical="center"/>
    </xf>
    <xf numFmtId="167" fontId="75" fillId="7" borderId="1" xfId="1" applyFont="1" applyFill="1" applyBorder="1" applyAlignment="1" applyProtection="1">
      <alignment horizontal="center" vertical="center"/>
    </xf>
    <xf numFmtId="166" fontId="75" fillId="7" borderId="1" xfId="1" applyNumberFormat="1" applyFont="1" applyFill="1" applyBorder="1" applyAlignment="1" applyProtection="1">
      <alignment vertical="center"/>
    </xf>
    <xf numFmtId="167" fontId="75" fillId="2" borderId="1" xfId="1" applyFont="1" applyFill="1" applyBorder="1" applyAlignment="1" applyProtection="1">
      <alignment vertical="center"/>
    </xf>
    <xf numFmtId="167" fontId="78" fillId="0" borderId="23" xfId="16" applyFont="1" applyBorder="1" applyAlignment="1" applyProtection="1">
      <alignment horizontal="left" vertical="center" wrapText="1" shrinkToFit="1"/>
    </xf>
    <xf numFmtId="167" fontId="78" fillId="0" borderId="23" xfId="16" applyFont="1" applyBorder="1" applyAlignment="1" applyProtection="1">
      <alignment horizontal="right" vertical="center" wrapText="1" shrinkToFit="1"/>
    </xf>
    <xf numFmtId="167" fontId="84" fillId="0" borderId="23" xfId="16" applyFont="1" applyBorder="1" applyAlignment="1" applyProtection="1">
      <alignment horizontal="right" vertical="center"/>
    </xf>
    <xf numFmtId="167" fontId="9" fillId="0" borderId="0" xfId="16" applyFont="1" applyAlignment="1" applyProtection="1">
      <alignment horizontal="center" vertical="center"/>
    </xf>
    <xf numFmtId="167" fontId="57" fillId="0" borderId="0" xfId="16" applyAlignment="1" applyProtection="1">
      <alignment horizontal="left" vertical="center"/>
    </xf>
    <xf numFmtId="167" fontId="22" fillId="0" borderId="0" xfId="2" applyFont="1" applyBorder="1" applyAlignment="1">
      <alignment horizontal="right" vertical="center"/>
    </xf>
    <xf numFmtId="167" fontId="79" fillId="10" borderId="1" xfId="16" applyFont="1" applyFill="1" applyBorder="1"/>
    <xf numFmtId="167" fontId="54" fillId="10" borderId="1" xfId="16" applyFont="1" applyFill="1" applyBorder="1"/>
    <xf numFmtId="167" fontId="73" fillId="0" borderId="1" xfId="16" applyFont="1" applyBorder="1"/>
    <xf numFmtId="167" fontId="73" fillId="0" borderId="1" xfId="16" applyFont="1" applyFill="1" applyBorder="1"/>
    <xf numFmtId="167" fontId="4" fillId="10" borderId="1" xfId="16" applyFont="1" applyFill="1" applyBorder="1"/>
    <xf numFmtId="167" fontId="3" fillId="10" borderId="1" xfId="16" applyFont="1" applyFill="1" applyBorder="1"/>
    <xf numFmtId="167" fontId="12" fillId="0" borderId="17" xfId="16" applyNumberFormat="1" applyFont="1" applyBorder="1" applyAlignment="1" applyProtection="1">
      <alignment vertical="top" wrapText="1"/>
    </xf>
    <xf numFmtId="167" fontId="12" fillId="0" borderId="9" xfId="16" applyNumberFormat="1" applyFont="1" applyBorder="1" applyAlignment="1" applyProtection="1">
      <alignment vertical="top" wrapText="1"/>
    </xf>
    <xf numFmtId="167" fontId="12" fillId="0" borderId="18" xfId="16" applyNumberFormat="1" applyFont="1" applyBorder="1" applyAlignment="1" applyProtection="1">
      <alignment vertical="top" wrapText="1"/>
    </xf>
    <xf numFmtId="167" fontId="10" fillId="0" borderId="24" xfId="16" applyFont="1" applyBorder="1" applyAlignment="1" applyProtection="1">
      <alignment vertical="center"/>
    </xf>
    <xf numFmtId="167" fontId="8" fillId="0" borderId="0" xfId="16" applyFont="1" applyAlignment="1" applyProtection="1">
      <alignment horizontal="center" vertical="center" wrapText="1"/>
    </xf>
    <xf numFmtId="167" fontId="77" fillId="2" borderId="1" xfId="1" applyFont="1" applyFill="1" applyBorder="1" applyAlignment="1" applyProtection="1">
      <alignment vertical="center"/>
    </xf>
    <xf numFmtId="167" fontId="77" fillId="11" borderId="1" xfId="1" applyFont="1" applyFill="1" applyBorder="1" applyAlignment="1" applyProtection="1">
      <alignment vertical="center"/>
      <protection locked="0"/>
    </xf>
    <xf numFmtId="167" fontId="25" fillId="0" borderId="66" xfId="4" applyFont="1" applyBorder="1" applyAlignment="1" applyProtection="1">
      <alignment vertical="center" wrapText="1"/>
    </xf>
    <xf numFmtId="167" fontId="21" fillId="0" borderId="7" xfId="4" applyFont="1" applyFill="1" applyBorder="1" applyAlignment="1" applyProtection="1">
      <alignment vertical="center"/>
    </xf>
    <xf numFmtId="167" fontId="25" fillId="0" borderId="67" xfId="4" applyFont="1" applyBorder="1" applyAlignment="1" applyProtection="1">
      <alignment vertical="center"/>
    </xf>
    <xf numFmtId="167" fontId="82" fillId="0" borderId="24" xfId="16" applyFont="1" applyBorder="1" applyAlignment="1" applyProtection="1">
      <alignment horizontal="center" vertical="center"/>
    </xf>
    <xf numFmtId="49" fontId="83" fillId="0" borderId="24" xfId="16" applyNumberFormat="1" applyFont="1" applyFill="1" applyBorder="1" applyAlignment="1" applyProtection="1">
      <alignment horizontal="center" vertical="center"/>
    </xf>
    <xf numFmtId="167" fontId="22" fillId="0" borderId="28" xfId="2" applyNumberFormat="1" applyFont="1" applyFill="1" applyBorder="1" applyAlignment="1">
      <alignment horizontal="right" vertical="center"/>
    </xf>
    <xf numFmtId="167" fontId="25" fillId="0" borderId="0" xfId="2" applyNumberFormat="1" applyFont="1" applyAlignment="1">
      <alignment horizontal="left" vertical="center"/>
    </xf>
    <xf numFmtId="167" fontId="25" fillId="0" borderId="0" xfId="2" applyNumberFormat="1" applyFont="1" applyAlignment="1">
      <alignment vertical="center"/>
    </xf>
    <xf numFmtId="167" fontId="25" fillId="0" borderId="0" xfId="2" applyNumberFormat="1" applyFont="1" applyAlignment="1">
      <alignment horizontal="center" vertical="center"/>
    </xf>
    <xf numFmtId="0" fontId="25" fillId="4" borderId="44" xfId="4" applyNumberFormat="1" applyFont="1" applyFill="1" applyBorder="1" applyAlignment="1" applyProtection="1">
      <alignment horizontal="center" vertical="center"/>
      <protection locked="0"/>
    </xf>
    <xf numFmtId="0" fontId="25" fillId="4" borderId="47" xfId="4" applyNumberFormat="1" applyFont="1" applyFill="1" applyBorder="1" applyAlignment="1" applyProtection="1">
      <alignment horizontal="center" vertical="center"/>
      <protection locked="0"/>
    </xf>
    <xf numFmtId="0" fontId="34" fillId="0" borderId="40" xfId="4" applyNumberFormat="1" applyFont="1" applyBorder="1" applyAlignment="1">
      <alignment horizontal="center" vertical="center"/>
    </xf>
    <xf numFmtId="0" fontId="34" fillId="0" borderId="41" xfId="4" applyNumberFormat="1" applyFont="1" applyBorder="1" applyAlignment="1">
      <alignment horizontal="center" vertical="center"/>
    </xf>
    <xf numFmtId="0" fontId="34" fillId="0" borderId="42" xfId="4" applyNumberFormat="1" applyFont="1" applyBorder="1" applyAlignment="1">
      <alignment horizontal="center" vertical="center"/>
    </xf>
    <xf numFmtId="0" fontId="25" fillId="0" borderId="43" xfId="4" applyNumberFormat="1" applyFont="1" applyBorder="1" applyAlignment="1">
      <alignment vertical="center" wrapText="1"/>
    </xf>
    <xf numFmtId="0" fontId="25" fillId="0" borderId="44" xfId="4" applyNumberFormat="1" applyFont="1" applyBorder="1" applyAlignment="1">
      <alignment horizontal="right" vertical="center" wrapText="1"/>
    </xf>
    <xf numFmtId="0" fontId="25" fillId="0" borderId="46" xfId="4" applyNumberFormat="1" applyFont="1" applyBorder="1" applyAlignment="1">
      <alignment vertical="center" wrapText="1"/>
    </xf>
    <xf numFmtId="0" fontId="25" fillId="0" borderId="47" xfId="4" applyNumberFormat="1" applyFont="1" applyBorder="1" applyAlignment="1">
      <alignment horizontal="right" vertical="center" wrapText="1"/>
    </xf>
    <xf numFmtId="0" fontId="25" fillId="4" borderId="1" xfId="4" applyNumberFormat="1" applyFont="1" applyFill="1" applyBorder="1" applyAlignment="1" applyProtection="1">
      <alignment horizontal="center" vertical="center" wrapText="1"/>
      <protection locked="0"/>
    </xf>
    <xf numFmtId="0" fontId="25" fillId="0" borderId="44" xfId="4" applyNumberFormat="1" applyFont="1" applyFill="1" applyBorder="1" applyAlignment="1" applyProtection="1">
      <alignment horizontal="center" vertical="center"/>
    </xf>
    <xf numFmtId="0" fontId="25" fillId="0" borderId="47" xfId="4" applyNumberFormat="1" applyFont="1" applyFill="1" applyBorder="1" applyAlignment="1" applyProtection="1">
      <alignment horizontal="center" vertical="center"/>
    </xf>
    <xf numFmtId="0" fontId="25" fillId="4" borderId="50" xfId="4" applyNumberFormat="1" applyFont="1" applyFill="1" applyBorder="1" applyAlignment="1" applyProtection="1">
      <alignment horizontal="center" vertical="center"/>
      <protection locked="0"/>
    </xf>
    <xf numFmtId="166" fontId="24" fillId="0" borderId="48" xfId="4" applyNumberFormat="1" applyFont="1" applyFill="1" applyBorder="1" applyAlignment="1" applyProtection="1">
      <alignment horizontal="right" vertical="center"/>
    </xf>
    <xf numFmtId="166" fontId="24" fillId="0" borderId="51" xfId="4" applyNumberFormat="1" applyFont="1" applyFill="1" applyBorder="1" applyAlignment="1" applyProtection="1">
      <alignment horizontal="right" vertical="center"/>
    </xf>
    <xf numFmtId="166" fontId="24" fillId="0" borderId="45" xfId="4" applyNumberFormat="1" applyFont="1" applyFill="1" applyBorder="1" applyAlignment="1" applyProtection="1">
      <alignment horizontal="right" vertical="center"/>
    </xf>
    <xf numFmtId="0" fontId="22" fillId="0" borderId="0" xfId="2" applyNumberFormat="1" applyFont="1" applyBorder="1" applyAlignment="1">
      <alignment horizontal="right" vertical="center"/>
    </xf>
    <xf numFmtId="0" fontId="23" fillId="0" borderId="0" xfId="2" applyNumberFormat="1" applyFont="1" applyAlignment="1">
      <alignment vertical="center"/>
    </xf>
    <xf numFmtId="0" fontId="22" fillId="0" borderId="28" xfId="2" applyNumberFormat="1" applyFont="1" applyFill="1" applyBorder="1" applyAlignment="1">
      <alignment horizontal="right" vertical="center"/>
    </xf>
    <xf numFmtId="0" fontId="25" fillId="0" borderId="0" xfId="2" applyNumberFormat="1" applyFont="1" applyAlignment="1">
      <alignment horizontal="left" vertical="center"/>
    </xf>
    <xf numFmtId="0" fontId="25" fillId="0" borderId="0" xfId="2" applyNumberFormat="1" applyFont="1" applyAlignment="1">
      <alignment vertical="center"/>
    </xf>
    <xf numFmtId="0" fontId="25" fillId="0" borderId="0" xfId="2" applyNumberFormat="1" applyFont="1" applyAlignment="1">
      <alignment horizontal="center" vertical="center"/>
    </xf>
    <xf numFmtId="0" fontId="27" fillId="0" borderId="0" xfId="2" applyNumberFormat="1" applyFont="1" applyAlignment="1">
      <alignment vertical="center"/>
    </xf>
    <xf numFmtId="0" fontId="21" fillId="0" borderId="0" xfId="4" applyNumberFormat="1" applyFont="1" applyAlignment="1">
      <alignment vertical="center"/>
    </xf>
    <xf numFmtId="0" fontId="21" fillId="0" borderId="0" xfId="4" applyNumberFormat="1" applyFont="1" applyAlignment="1">
      <alignment horizontal="center" vertical="center"/>
    </xf>
    <xf numFmtId="0" fontId="28" fillId="0" borderId="11" xfId="2" applyNumberFormat="1" applyFont="1" applyFill="1" applyBorder="1" applyAlignment="1">
      <alignment horizontal="left" vertical="center"/>
    </xf>
    <xf numFmtId="0" fontId="28" fillId="0" borderId="0" xfId="2" applyNumberFormat="1" applyFont="1" applyFill="1" applyBorder="1" applyAlignment="1">
      <alignment horizontal="center" vertical="center"/>
    </xf>
    <xf numFmtId="0" fontId="25" fillId="0" borderId="0" xfId="1" applyNumberFormat="1" applyFont="1" applyBorder="1" applyAlignment="1">
      <alignment vertical="center"/>
    </xf>
    <xf numFmtId="0" fontId="25" fillId="0" borderId="0" xfId="1" applyNumberFormat="1" applyFont="1" applyAlignment="1">
      <alignment vertical="center"/>
    </xf>
    <xf numFmtId="0" fontId="33" fillId="0" borderId="35" xfId="4" applyNumberFormat="1" applyFont="1" applyBorder="1" applyAlignment="1">
      <alignment horizontal="left" vertical="center" wrapText="1"/>
    </xf>
    <xf numFmtId="0" fontId="33" fillId="0" borderId="36" xfId="4" applyNumberFormat="1" applyFont="1" applyBorder="1" applyAlignment="1">
      <alignment horizontal="center" vertical="center" wrapText="1"/>
    </xf>
    <xf numFmtId="0" fontId="33" fillId="0" borderId="36" xfId="4" applyNumberFormat="1" applyFont="1" applyBorder="1" applyAlignment="1">
      <alignment horizontal="right" vertical="center" wrapText="1"/>
    </xf>
    <xf numFmtId="0" fontId="33" fillId="0" borderId="39" xfId="4" applyNumberFormat="1" applyFont="1" applyBorder="1" applyAlignment="1">
      <alignment horizontal="right" vertical="center" wrapText="1"/>
    </xf>
    <xf numFmtId="0" fontId="33" fillId="0" borderId="0" xfId="4" applyNumberFormat="1" applyFont="1" applyBorder="1" applyAlignment="1">
      <alignment vertical="center"/>
    </xf>
    <xf numFmtId="0" fontId="25" fillId="0" borderId="0" xfId="4" applyNumberFormat="1" applyFont="1" applyAlignment="1">
      <alignment vertical="center"/>
    </xf>
    <xf numFmtId="0" fontId="25" fillId="0" borderId="52" xfId="4" applyNumberFormat="1" applyFont="1" applyBorder="1" applyAlignment="1">
      <alignment vertical="center"/>
    </xf>
    <xf numFmtId="0" fontId="25" fillId="0" borderId="0" xfId="4" applyNumberFormat="1" applyFont="1" applyBorder="1" applyAlignment="1">
      <alignment horizontal="center" vertical="center"/>
    </xf>
    <xf numFmtId="0" fontId="25" fillId="0" borderId="0" xfId="4" applyNumberFormat="1" applyFont="1" applyBorder="1" applyAlignment="1">
      <alignment vertical="center"/>
    </xf>
    <xf numFmtId="0" fontId="25" fillId="0" borderId="53" xfId="4" applyNumberFormat="1" applyFont="1" applyBorder="1" applyAlignment="1">
      <alignment vertical="center"/>
    </xf>
    <xf numFmtId="0" fontId="35" fillId="0" borderId="6" xfId="4" applyNumberFormat="1" applyFont="1" applyBorder="1" applyAlignment="1">
      <alignment horizontal="right" vertical="center" wrapText="1"/>
    </xf>
    <xf numFmtId="0" fontId="35" fillId="0" borderId="7" xfId="4" applyNumberFormat="1" applyFont="1" applyBorder="1" applyAlignment="1">
      <alignment horizontal="right" vertical="center" wrapText="1"/>
    </xf>
    <xf numFmtId="0" fontId="31" fillId="0" borderId="7" xfId="4" applyNumberFormat="1" applyFont="1" applyBorder="1" applyAlignment="1">
      <alignment vertical="center"/>
    </xf>
    <xf numFmtId="0" fontId="35" fillId="0" borderId="8" xfId="4" applyNumberFormat="1" applyFont="1" applyFill="1" applyBorder="1" applyAlignment="1">
      <alignment horizontal="center" vertical="center"/>
    </xf>
    <xf numFmtId="0" fontId="36" fillId="0" borderId="0" xfId="4" applyNumberFormat="1" applyFont="1" applyAlignment="1">
      <alignment vertical="center"/>
    </xf>
    <xf numFmtId="0" fontId="21" fillId="0" borderId="52" xfId="4" applyNumberFormat="1" applyFont="1" applyBorder="1" applyAlignment="1">
      <alignment vertical="center"/>
    </xf>
    <xf numFmtId="0" fontId="21" fillId="0" borderId="0" xfId="4" applyNumberFormat="1" applyFont="1" applyBorder="1" applyAlignment="1">
      <alignment horizontal="center" vertical="center"/>
    </xf>
    <xf numFmtId="0" fontId="21" fillId="0" borderId="0" xfId="4" applyNumberFormat="1" applyFont="1" applyBorder="1" applyAlignment="1">
      <alignment vertical="center"/>
    </xf>
    <xf numFmtId="0" fontId="21" fillId="0" borderId="53" xfId="4" applyNumberFormat="1" applyFont="1" applyBorder="1" applyAlignment="1">
      <alignment vertical="center"/>
    </xf>
    <xf numFmtId="0" fontId="25" fillId="0" borderId="7" xfId="4" applyNumberFormat="1" applyFont="1" applyBorder="1" applyAlignment="1">
      <alignment vertical="center"/>
    </xf>
    <xf numFmtId="0" fontId="25" fillId="0" borderId="0" xfId="4" applyNumberFormat="1" applyFont="1" applyBorder="1" applyAlignment="1">
      <alignment vertical="center" wrapText="1"/>
    </xf>
    <xf numFmtId="0" fontId="25" fillId="0" borderId="20" xfId="4" applyNumberFormat="1" applyFont="1" applyBorder="1" applyAlignment="1">
      <alignment vertical="center" wrapText="1"/>
    </xf>
    <xf numFmtId="0" fontId="25" fillId="0" borderId="66" xfId="4" applyNumberFormat="1" applyFont="1" applyBorder="1" applyAlignment="1" applyProtection="1">
      <alignment vertical="center" wrapText="1"/>
    </xf>
    <xf numFmtId="0" fontId="21" fillId="0" borderId="7" xfId="4" applyNumberFormat="1" applyFont="1" applyFill="1" applyBorder="1" applyAlignment="1" applyProtection="1">
      <alignment vertical="center"/>
    </xf>
    <xf numFmtId="0" fontId="25" fillId="0" borderId="67" xfId="4" applyNumberFormat="1" applyFont="1" applyBorder="1" applyAlignment="1" applyProtection="1">
      <alignment vertical="center"/>
    </xf>
    <xf numFmtId="0" fontId="41" fillId="0" borderId="0" xfId="4" applyNumberFormat="1" applyFont="1" applyAlignment="1">
      <alignment vertical="center"/>
    </xf>
    <xf numFmtId="0" fontId="25" fillId="0" borderId="53" xfId="4" applyNumberFormat="1" applyFont="1" applyFill="1" applyBorder="1" applyAlignment="1">
      <alignment vertical="center"/>
    </xf>
    <xf numFmtId="166" fontId="24" fillId="0" borderId="45" xfId="4" applyNumberFormat="1" applyFont="1" applyFill="1" applyBorder="1" applyAlignment="1" applyProtection="1">
      <alignment horizontal="center" vertical="center"/>
    </xf>
    <xf numFmtId="166" fontId="24" fillId="0" borderId="48" xfId="4" applyNumberFormat="1" applyFont="1" applyFill="1" applyBorder="1" applyAlignment="1" applyProtection="1">
      <alignment horizontal="center" vertical="center"/>
    </xf>
    <xf numFmtId="166" fontId="35" fillId="0" borderId="11" xfId="4" applyNumberFormat="1" applyFont="1" applyFill="1" applyBorder="1" applyAlignment="1" applyProtection="1">
      <alignment horizontal="center" vertical="center"/>
    </xf>
    <xf numFmtId="166" fontId="42" fillId="4" borderId="11" xfId="4" applyNumberFormat="1" applyFont="1" applyFill="1" applyBorder="1" applyAlignment="1" applyProtection="1">
      <alignment horizontal="center" vertical="center"/>
      <protection locked="0"/>
    </xf>
    <xf numFmtId="166" fontId="35" fillId="4" borderId="13" xfId="4" applyNumberFormat="1" applyFont="1" applyFill="1" applyBorder="1" applyAlignment="1" applyProtection="1">
      <alignment horizontal="center" vertical="center"/>
      <protection locked="0"/>
    </xf>
    <xf numFmtId="0" fontId="54" fillId="6" borderId="1" xfId="16" applyNumberFormat="1" applyFont="1" applyFill="1" applyBorder="1"/>
    <xf numFmtId="0" fontId="79" fillId="10" borderId="1" xfId="16" applyNumberFormat="1" applyFont="1" applyFill="1" applyBorder="1"/>
    <xf numFmtId="0" fontId="73" fillId="0" borderId="1" xfId="16" applyNumberFormat="1" applyFont="1" applyBorder="1"/>
    <xf numFmtId="0" fontId="73" fillId="0" borderId="1" xfId="16" applyNumberFormat="1" applyFont="1" applyFill="1" applyBorder="1"/>
    <xf numFmtId="0" fontId="3" fillId="0" borderId="0" xfId="16" applyNumberFormat="1" applyFont="1"/>
    <xf numFmtId="0" fontId="53" fillId="0" borderId="0" xfId="16" applyNumberFormat="1" applyFont="1"/>
    <xf numFmtId="168" fontId="60" fillId="4" borderId="11" xfId="16" applyNumberFormat="1" applyFont="1" applyFill="1" applyBorder="1" applyAlignment="1" applyProtection="1">
      <alignment vertical="center"/>
      <protection locked="0"/>
    </xf>
    <xf numFmtId="0" fontId="16" fillId="0" borderId="11" xfId="1" applyNumberFormat="1" applyFont="1" applyFill="1" applyBorder="1" applyAlignment="1">
      <alignment horizontal="center" vertical="center"/>
    </xf>
    <xf numFmtId="0" fontId="11" fillId="0" borderId="74" xfId="1" applyNumberFormat="1" applyFont="1" applyBorder="1" applyAlignment="1">
      <alignment horizontal="center" vertical="center"/>
    </xf>
    <xf numFmtId="0" fontId="11" fillId="0" borderId="72" xfId="1" applyNumberFormat="1" applyFont="1" applyFill="1" applyBorder="1" applyAlignment="1">
      <alignment horizontal="center" vertical="center"/>
    </xf>
    <xf numFmtId="0" fontId="18" fillId="0" borderId="79" xfId="1" applyNumberFormat="1" applyFont="1" applyFill="1" applyBorder="1" applyAlignment="1">
      <alignment horizontal="center" vertical="center"/>
    </xf>
    <xf numFmtId="166" fontId="1" fillId="0" borderId="77" xfId="1" applyNumberFormat="1" applyFont="1" applyFill="1" applyBorder="1" applyAlignment="1" applyProtection="1">
      <alignment vertical="center"/>
      <protection locked="0"/>
    </xf>
    <xf numFmtId="166" fontId="1" fillId="0" borderId="71" xfId="1" applyNumberFormat="1" applyFont="1" applyFill="1" applyBorder="1" applyAlignment="1" applyProtection="1">
      <alignment vertical="center"/>
      <protection locked="0"/>
    </xf>
    <xf numFmtId="166" fontId="1" fillId="0" borderId="18" xfId="1" applyNumberFormat="1" applyFont="1" applyFill="1" applyBorder="1" applyAlignment="1" applyProtection="1">
      <alignment vertical="center"/>
      <protection locked="0"/>
    </xf>
    <xf numFmtId="166" fontId="1" fillId="0" borderId="17" xfId="1" applyNumberFormat="1" applyFont="1" applyFill="1" applyBorder="1" applyAlignment="1" applyProtection="1">
      <alignment vertical="center"/>
      <protection locked="0"/>
    </xf>
    <xf numFmtId="166" fontId="1" fillId="0" borderId="32" xfId="1" applyNumberFormat="1" applyFont="1" applyFill="1" applyBorder="1" applyAlignment="1" applyProtection="1">
      <alignment vertical="center"/>
      <protection locked="0"/>
    </xf>
    <xf numFmtId="166" fontId="1" fillId="0" borderId="33" xfId="1" applyNumberFormat="1" applyFont="1" applyFill="1" applyBorder="1" applyAlignment="1" applyProtection="1">
      <alignment vertical="center"/>
      <protection locked="0"/>
    </xf>
    <xf numFmtId="166" fontId="1" fillId="0" borderId="5" xfId="1" applyNumberFormat="1" applyFont="1" applyFill="1" applyBorder="1" applyAlignment="1" applyProtection="1">
      <alignment vertical="center"/>
      <protection locked="0"/>
    </xf>
    <xf numFmtId="166" fontId="1" fillId="0" borderId="26" xfId="1" applyNumberFormat="1" applyFont="1" applyFill="1" applyBorder="1" applyAlignment="1" applyProtection="1">
      <alignment vertical="center"/>
      <protection locked="0"/>
    </xf>
    <xf numFmtId="166" fontId="1" fillId="0" borderId="29" xfId="1" applyNumberFormat="1" applyFont="1" applyFill="1" applyBorder="1" applyAlignment="1" applyProtection="1">
      <alignment vertical="center"/>
      <protection locked="0"/>
    </xf>
    <xf numFmtId="166" fontId="1" fillId="0" borderId="31" xfId="1" applyNumberFormat="1" applyFont="1" applyFill="1" applyBorder="1" applyAlignment="1" applyProtection="1">
      <alignment vertical="center"/>
      <protection locked="0"/>
    </xf>
    <xf numFmtId="166" fontId="1" fillId="0" borderId="81" xfId="1" applyNumberFormat="1" applyFont="1" applyFill="1" applyBorder="1" applyAlignment="1" applyProtection="1">
      <alignment vertical="center"/>
      <protection locked="0"/>
    </xf>
    <xf numFmtId="166" fontId="1" fillId="0" borderId="32" xfId="1" applyNumberFormat="1" applyFont="1" applyFill="1" applyBorder="1" applyAlignment="1" applyProtection="1">
      <alignment horizontal="right" vertical="center"/>
      <protection locked="0"/>
    </xf>
    <xf numFmtId="166" fontId="1" fillId="0" borderId="33" xfId="1" applyNumberFormat="1" applyFont="1" applyBorder="1" applyAlignment="1">
      <alignment vertical="center"/>
    </xf>
    <xf numFmtId="166" fontId="1" fillId="0" borderId="80" xfId="1" applyNumberFormat="1" applyFont="1" applyFill="1" applyBorder="1" applyAlignment="1" applyProtection="1">
      <alignment vertical="center"/>
      <protection locked="0"/>
    </xf>
    <xf numFmtId="166" fontId="1" fillId="0" borderId="80" xfId="1" applyNumberFormat="1" applyFont="1" applyFill="1" applyBorder="1" applyAlignment="1">
      <alignment vertical="center"/>
    </xf>
    <xf numFmtId="166" fontId="11" fillId="0" borderId="34" xfId="1" applyNumberFormat="1" applyFont="1" applyFill="1" applyBorder="1" applyAlignment="1">
      <alignment vertical="center"/>
    </xf>
    <xf numFmtId="166" fontId="1" fillId="0" borderId="33" xfId="1" applyNumberFormat="1" applyFont="1" applyFill="1" applyBorder="1" applyAlignment="1" applyProtection="1">
      <alignment horizontal="left" vertical="center"/>
      <protection locked="0"/>
    </xf>
    <xf numFmtId="166" fontId="1" fillId="0" borderId="26" xfId="1" applyNumberFormat="1" applyFont="1" applyFill="1" applyBorder="1" applyAlignment="1" applyProtection="1">
      <alignment horizontal="left" vertical="center"/>
      <protection locked="0"/>
    </xf>
    <xf numFmtId="166" fontId="1" fillId="0" borderId="33" xfId="1" applyNumberFormat="1" applyFont="1" applyFill="1" applyBorder="1" applyAlignment="1" applyProtection="1">
      <alignment horizontal="right" vertical="center"/>
      <protection locked="0"/>
    </xf>
    <xf numFmtId="166" fontId="1" fillId="0" borderId="5" xfId="1" applyNumberFormat="1" applyFont="1" applyFill="1" applyBorder="1" applyAlignment="1">
      <alignment vertical="center"/>
    </xf>
    <xf numFmtId="166" fontId="1" fillId="0" borderId="26" xfId="1" applyNumberFormat="1" applyFont="1" applyFill="1" applyBorder="1" applyAlignment="1">
      <alignment vertical="center"/>
    </xf>
    <xf numFmtId="166" fontId="1" fillId="0" borderId="32" xfId="1" applyNumberFormat="1" applyFont="1" applyFill="1" applyBorder="1" applyAlignment="1">
      <alignment vertical="center"/>
    </xf>
    <xf numFmtId="166" fontId="1" fillId="0" borderId="33" xfId="1" applyNumberFormat="1" applyFont="1" applyFill="1" applyBorder="1" applyAlignment="1">
      <alignment vertical="center"/>
    </xf>
    <xf numFmtId="166" fontId="1" fillId="0" borderId="81" xfId="1" applyNumberFormat="1" applyFont="1" applyFill="1" applyBorder="1" applyAlignment="1" applyProtection="1">
      <alignment vertical="center"/>
    </xf>
    <xf numFmtId="166" fontId="11" fillId="0" borderId="10" xfId="1" applyNumberFormat="1" applyFont="1" applyFill="1" applyBorder="1" applyAlignment="1" applyProtection="1">
      <alignment vertical="center"/>
    </xf>
    <xf numFmtId="166" fontId="1" fillId="0" borderId="80" xfId="1" applyNumberFormat="1" applyFont="1" applyFill="1" applyBorder="1" applyAlignment="1" applyProtection="1">
      <alignment vertical="center"/>
    </xf>
    <xf numFmtId="166" fontId="11" fillId="0" borderId="34" xfId="1" applyNumberFormat="1" applyFont="1" applyFill="1" applyBorder="1" applyAlignment="1" applyProtection="1">
      <alignment vertical="center"/>
    </xf>
    <xf numFmtId="166" fontId="11" fillId="0" borderId="5" xfId="1" applyNumberFormat="1" applyFont="1" applyFill="1" applyBorder="1" applyAlignment="1" applyProtection="1">
      <alignment vertical="center"/>
    </xf>
    <xf numFmtId="166" fontId="1" fillId="0" borderId="84" xfId="1" applyNumberFormat="1" applyFont="1" applyFill="1" applyBorder="1" applyAlignment="1" applyProtection="1">
      <alignment vertical="center"/>
    </xf>
    <xf numFmtId="166" fontId="1" fillId="0" borderId="64" xfId="1" applyNumberFormat="1" applyFont="1" applyFill="1" applyBorder="1" applyAlignment="1" applyProtection="1">
      <alignment vertical="center"/>
    </xf>
    <xf numFmtId="166" fontId="1" fillId="0" borderId="16" xfId="1" applyNumberFormat="1" applyFont="1" applyFill="1" applyBorder="1" applyAlignment="1" applyProtection="1">
      <alignment vertical="center"/>
    </xf>
    <xf numFmtId="166" fontId="1" fillId="0" borderId="14" xfId="1" applyNumberFormat="1" applyFont="1" applyFill="1" applyBorder="1" applyAlignment="1" applyProtection="1">
      <alignment vertical="center"/>
    </xf>
    <xf numFmtId="166" fontId="1" fillId="0" borderId="82" xfId="1" applyNumberFormat="1" applyFont="1" applyFill="1" applyBorder="1" applyAlignment="1" applyProtection="1">
      <alignment vertical="center"/>
    </xf>
    <xf numFmtId="166" fontId="11" fillId="0" borderId="83" xfId="1" applyNumberFormat="1" applyFont="1" applyFill="1" applyBorder="1" applyAlignment="1" applyProtection="1">
      <alignment vertical="center"/>
    </xf>
    <xf numFmtId="166" fontId="1" fillId="0" borderId="23" xfId="1" applyNumberFormat="1" applyFont="1" applyFill="1" applyBorder="1" applyAlignment="1" applyProtection="1">
      <alignment vertical="center"/>
    </xf>
    <xf numFmtId="166" fontId="1" fillId="0" borderId="24" xfId="1" applyNumberFormat="1" applyFont="1" applyFill="1" applyBorder="1" applyAlignment="1" applyProtection="1">
      <alignment vertical="center"/>
    </xf>
    <xf numFmtId="166" fontId="1" fillId="0" borderId="73" xfId="1" applyNumberFormat="1" applyFont="1" applyFill="1" applyBorder="1" applyAlignment="1" applyProtection="1">
      <alignment vertical="center"/>
    </xf>
    <xf numFmtId="166" fontId="1" fillId="0" borderId="21" xfId="1" applyNumberFormat="1" applyFont="1" applyFill="1" applyBorder="1" applyAlignment="1" applyProtection="1">
      <alignment vertical="center"/>
    </xf>
    <xf numFmtId="166" fontId="1" fillId="0" borderId="11" xfId="1" applyNumberFormat="1" applyFont="1" applyFill="1" applyBorder="1" applyAlignment="1" applyProtection="1">
      <alignment vertical="center"/>
    </xf>
    <xf numFmtId="166" fontId="1" fillId="0" borderId="13" xfId="1" applyNumberFormat="1" applyFont="1" applyFill="1" applyBorder="1" applyAlignment="1" applyProtection="1">
      <alignment vertical="center"/>
    </xf>
    <xf numFmtId="166" fontId="1" fillId="0" borderId="85" xfId="1" applyNumberFormat="1" applyFont="1" applyFill="1" applyBorder="1" applyAlignment="1" applyProtection="1">
      <alignment vertical="center"/>
    </xf>
    <xf numFmtId="166" fontId="19" fillId="0" borderId="11" xfId="1" applyNumberFormat="1" applyFont="1" applyFill="1" applyBorder="1" applyAlignment="1" applyProtection="1">
      <alignment vertical="center"/>
    </xf>
    <xf numFmtId="166" fontId="18" fillId="0" borderId="13" xfId="1" applyNumberFormat="1" applyFont="1" applyFill="1" applyBorder="1" applyAlignment="1" applyProtection="1">
      <alignment vertical="center"/>
    </xf>
    <xf numFmtId="0" fontId="1" fillId="0" borderId="72" xfId="1" applyNumberFormat="1" applyFont="1" applyFill="1" applyBorder="1" applyAlignment="1" applyProtection="1">
      <alignment horizontal="center" vertical="center"/>
      <protection locked="0"/>
    </xf>
    <xf numFmtId="0" fontId="1" fillId="0" borderId="3" xfId="1" applyNumberFormat="1" applyBorder="1" applyAlignment="1" applyProtection="1">
      <alignment vertical="center"/>
      <protection locked="0"/>
    </xf>
    <xf numFmtId="0" fontId="1" fillId="0" borderId="11" xfId="1" applyNumberFormat="1" applyBorder="1" applyAlignment="1" applyProtection="1">
      <alignment horizontal="center" vertical="center"/>
      <protection locked="0"/>
    </xf>
    <xf numFmtId="0" fontId="1" fillId="0" borderId="74" xfId="1" applyNumberFormat="1" applyBorder="1" applyAlignment="1" applyProtection="1">
      <alignment horizontal="center" vertical="center"/>
      <protection locked="0"/>
    </xf>
    <xf numFmtId="0" fontId="1" fillId="0" borderId="77" xfId="1" applyNumberFormat="1" applyFont="1" applyFill="1" applyBorder="1" applyAlignment="1" applyProtection="1">
      <alignment horizontal="center" vertical="center"/>
      <protection locked="0"/>
    </xf>
    <xf numFmtId="0" fontId="1" fillId="0" borderId="71" xfId="1" applyNumberFormat="1" applyFont="1" applyFill="1" applyBorder="1" applyAlignment="1" applyProtection="1">
      <alignment horizontal="center" vertical="center"/>
      <protection locked="0"/>
    </xf>
    <xf numFmtId="0" fontId="1" fillId="0" borderId="18" xfId="1" applyNumberFormat="1" applyFont="1" applyFill="1" applyBorder="1" applyAlignment="1" applyProtection="1">
      <alignment horizontal="center" vertical="center"/>
      <protection locked="0"/>
    </xf>
    <xf numFmtId="0" fontId="1" fillId="0" borderId="17" xfId="1" applyNumberFormat="1" applyFont="1" applyFill="1" applyBorder="1" applyAlignment="1" applyProtection="1">
      <alignment horizontal="center" vertical="center"/>
      <protection locked="0"/>
    </xf>
    <xf numFmtId="0" fontId="1" fillId="0" borderId="29" xfId="1" applyNumberFormat="1" applyFont="1" applyFill="1" applyBorder="1" applyAlignment="1" applyProtection="1">
      <alignment horizontal="center" vertical="center"/>
      <protection locked="0"/>
    </xf>
    <xf numFmtId="0" fontId="1" fillId="0" borderId="31" xfId="1" applyNumberFormat="1" applyFont="1" applyFill="1" applyBorder="1" applyAlignment="1" applyProtection="1">
      <alignment horizontal="center" vertical="center"/>
      <protection locked="0"/>
    </xf>
    <xf numFmtId="0" fontId="1" fillId="0" borderId="4" xfId="1" applyNumberFormat="1" applyBorder="1" applyAlignment="1" applyProtection="1">
      <alignment horizontal="center" vertical="center"/>
      <protection locked="0"/>
    </xf>
    <xf numFmtId="0" fontId="1" fillId="0" borderId="79" xfId="1" applyNumberFormat="1" applyFont="1" applyFill="1" applyBorder="1" applyAlignment="1" applyProtection="1">
      <alignment horizontal="center" vertical="center"/>
      <protection locked="0"/>
    </xf>
    <xf numFmtId="14" fontId="1" fillId="0" borderId="80" xfId="1" applyNumberFormat="1" applyFont="1" applyFill="1" applyBorder="1" applyAlignment="1" applyProtection="1">
      <alignment horizontal="center" vertical="center"/>
      <protection locked="0"/>
    </xf>
    <xf numFmtId="14" fontId="1" fillId="0" borderId="27" xfId="1" applyNumberFormat="1" applyFill="1" applyBorder="1" applyAlignment="1" applyProtection="1">
      <alignment vertical="center"/>
      <protection locked="0"/>
    </xf>
    <xf numFmtId="166" fontId="1" fillId="0" borderId="33" xfId="1" applyNumberFormat="1" applyFont="1" applyBorder="1" applyAlignment="1" applyProtection="1">
      <alignment vertical="center"/>
      <protection locked="0"/>
    </xf>
    <xf numFmtId="14" fontId="1" fillId="0" borderId="27" xfId="1" applyNumberFormat="1" applyFont="1" applyFill="1" applyBorder="1" applyAlignment="1" applyProtection="1">
      <alignment vertical="center"/>
      <protection locked="0"/>
    </xf>
    <xf numFmtId="14" fontId="1" fillId="0" borderId="81" xfId="1" applyNumberFormat="1" applyFont="1" applyFill="1" applyBorder="1" applyAlignment="1" applyProtection="1">
      <alignment horizontal="center" vertical="center"/>
      <protection locked="0"/>
    </xf>
    <xf numFmtId="14" fontId="7" fillId="0" borderId="11" xfId="1" applyNumberFormat="1" applyFont="1" applyFill="1" applyBorder="1" applyAlignment="1" applyProtection="1">
      <alignment horizontal="center" vertical="center"/>
      <protection locked="0"/>
    </xf>
    <xf numFmtId="167" fontId="7" fillId="0" borderId="12" xfId="1" applyFont="1" applyFill="1" applyBorder="1" applyAlignment="1" applyProtection="1">
      <alignment horizontal="center" vertical="center"/>
    </xf>
    <xf numFmtId="0" fontId="1" fillId="0" borderId="35" xfId="1" applyNumberFormat="1" applyFill="1" applyBorder="1" applyAlignment="1" applyProtection="1">
      <alignment horizontal="center" vertical="center"/>
    </xf>
    <xf numFmtId="0" fontId="1" fillId="0" borderId="39" xfId="1" applyNumberFormat="1" applyFill="1" applyBorder="1" applyAlignment="1" applyProtection="1">
      <alignment horizontal="center" vertical="center"/>
    </xf>
    <xf numFmtId="0" fontId="1" fillId="0" borderId="66" xfId="1" applyNumberFormat="1" applyFont="1" applyFill="1" applyBorder="1" applyAlignment="1" applyProtection="1">
      <alignment horizontal="center" vertical="center"/>
    </xf>
    <xf numFmtId="0" fontId="1" fillId="0" borderId="39" xfId="1" applyNumberFormat="1" applyFont="1" applyFill="1" applyBorder="1" applyAlignment="1" applyProtection="1">
      <alignment horizontal="center" vertical="center"/>
    </xf>
    <xf numFmtId="0" fontId="1" fillId="0" borderId="65" xfId="1" applyNumberFormat="1" applyFont="1" applyFill="1" applyBorder="1" applyAlignment="1" applyProtection="1">
      <alignment horizontal="center" vertical="center"/>
    </xf>
    <xf numFmtId="0" fontId="1" fillId="0" borderId="22" xfId="1" applyNumberFormat="1" applyFont="1" applyFill="1" applyBorder="1" applyAlignment="1" applyProtection="1">
      <alignment horizontal="center" vertical="center"/>
    </xf>
    <xf numFmtId="0" fontId="1" fillId="0" borderId="37" xfId="1" applyNumberFormat="1" applyFont="1" applyFill="1" applyBorder="1" applyAlignment="1" applyProtection="1">
      <alignment horizontal="center" vertical="center"/>
    </xf>
    <xf numFmtId="0" fontId="1" fillId="0" borderId="68" xfId="1" applyNumberFormat="1" applyFont="1" applyFill="1" applyBorder="1" applyAlignment="1" applyProtection="1">
      <alignment horizontal="center" vertical="center"/>
    </xf>
    <xf numFmtId="0" fontId="1" fillId="0" borderId="7" xfId="1" applyNumberFormat="1" applyFont="1" applyFill="1" applyBorder="1" applyAlignment="1" applyProtection="1">
      <alignment horizontal="center" vertical="center"/>
    </xf>
    <xf numFmtId="0" fontId="1" fillId="0" borderId="78" xfId="1" applyNumberFormat="1" applyFont="1" applyFill="1" applyBorder="1" applyAlignment="1" applyProtection="1">
      <alignment horizontal="center" vertical="center"/>
    </xf>
    <xf numFmtId="0" fontId="1" fillId="0" borderId="8" xfId="1" applyNumberFormat="1" applyFont="1" applyFill="1" applyBorder="1" applyAlignment="1" applyProtection="1">
      <alignment horizontal="center" vertical="center"/>
    </xf>
    <xf numFmtId="166" fontId="7" fillId="0" borderId="11" xfId="1" applyNumberFormat="1" applyFont="1" applyFill="1" applyBorder="1" applyAlignment="1" applyProtection="1">
      <alignment vertical="center"/>
      <protection locked="0"/>
    </xf>
    <xf numFmtId="0" fontId="16" fillId="5" borderId="11" xfId="1" applyNumberFormat="1" applyFont="1" applyFill="1" applyBorder="1" applyAlignment="1" applyProtection="1">
      <alignment horizontal="center" vertical="center"/>
      <protection locked="0"/>
    </xf>
    <xf numFmtId="167" fontId="71" fillId="6" borderId="17" xfId="1" applyFont="1" applyFill="1" applyBorder="1" applyAlignment="1">
      <alignment horizontal="center"/>
    </xf>
    <xf numFmtId="167" fontId="71" fillId="6" borderId="9" xfId="1" applyFont="1" applyFill="1" applyBorder="1" applyAlignment="1">
      <alignment horizontal="center"/>
    </xf>
    <xf numFmtId="167" fontId="57" fillId="0" borderId="0" xfId="16" applyAlignment="1" applyProtection="1">
      <alignment horizontal="center" vertical="center"/>
    </xf>
    <xf numFmtId="167" fontId="5" fillId="0" borderId="2" xfId="16" applyFont="1" applyBorder="1" applyAlignment="1" applyProtection="1">
      <alignment horizontal="center" vertical="center" shrinkToFit="1"/>
    </xf>
    <xf numFmtId="167" fontId="5" fillId="0" borderId="3" xfId="16" applyFont="1" applyBorder="1" applyAlignment="1" applyProtection="1">
      <alignment horizontal="center" vertical="center" shrinkToFit="1"/>
    </xf>
    <xf numFmtId="167" fontId="5" fillId="0" borderId="4" xfId="16" applyFont="1" applyBorder="1" applyAlignment="1" applyProtection="1">
      <alignment horizontal="center" vertical="center" shrinkToFit="1"/>
    </xf>
    <xf numFmtId="167" fontId="5" fillId="0" borderId="6" xfId="16" applyFont="1" applyBorder="1" applyAlignment="1" applyProtection="1">
      <alignment horizontal="center" vertical="center" shrinkToFit="1"/>
    </xf>
    <xf numFmtId="167" fontId="5" fillId="0" borderId="7" xfId="16" applyFont="1" applyBorder="1" applyAlignment="1" applyProtection="1">
      <alignment horizontal="center" vertical="center" shrinkToFit="1"/>
    </xf>
    <xf numFmtId="167" fontId="5" fillId="0" borderId="8" xfId="16" applyFont="1" applyBorder="1" applyAlignment="1" applyProtection="1">
      <alignment horizontal="center" vertical="center" shrinkToFit="1"/>
    </xf>
    <xf numFmtId="167" fontId="6" fillId="0" borderId="5" xfId="16" applyFont="1" applyBorder="1" applyAlignment="1" applyProtection="1">
      <alignment horizontal="center" vertical="center"/>
    </xf>
    <xf numFmtId="167" fontId="6" fillId="0" borderId="1" xfId="16" applyFont="1" applyBorder="1" applyAlignment="1" applyProtection="1">
      <alignment horizontal="center" vertical="center"/>
    </xf>
    <xf numFmtId="165" fontId="58" fillId="3" borderId="5" xfId="16" applyNumberFormat="1" applyFont="1" applyFill="1" applyBorder="1" applyAlignment="1" applyProtection="1">
      <alignment horizontal="center" vertical="center"/>
      <protection locked="0"/>
    </xf>
    <xf numFmtId="165" fontId="58" fillId="3" borderId="1" xfId="16" applyNumberFormat="1" applyFont="1" applyFill="1" applyBorder="1" applyAlignment="1" applyProtection="1">
      <alignment horizontal="center" vertical="center"/>
      <protection locked="0"/>
    </xf>
    <xf numFmtId="49" fontId="58" fillId="3" borderId="1" xfId="16" applyNumberFormat="1" applyFont="1" applyFill="1" applyBorder="1" applyAlignment="1" applyProtection="1">
      <alignment horizontal="center" vertical="center"/>
      <protection locked="0"/>
    </xf>
    <xf numFmtId="167" fontId="9" fillId="0" borderId="0" xfId="16" applyFont="1" applyAlignment="1" applyProtection="1">
      <alignment horizontal="left" vertical="center"/>
    </xf>
    <xf numFmtId="167" fontId="60" fillId="3" borderId="9" xfId="16" applyFont="1" applyFill="1" applyBorder="1" applyAlignment="1" applyProtection="1">
      <alignment horizontal="left" vertical="center"/>
      <protection locked="0"/>
    </xf>
    <xf numFmtId="167" fontId="9" fillId="0" borderId="0" xfId="16" applyFont="1" applyAlignment="1" applyProtection="1">
      <alignment horizontal="center" vertical="center"/>
    </xf>
    <xf numFmtId="167" fontId="9" fillId="0" borderId="0" xfId="16" applyFont="1" applyAlignment="1" applyProtection="1">
      <alignment horizontal="left" vertical="center" shrinkToFit="1"/>
    </xf>
    <xf numFmtId="167" fontId="60" fillId="3" borderId="10" xfId="16" applyFont="1" applyFill="1" applyBorder="1" applyAlignment="1" applyProtection="1">
      <alignment horizontal="left" vertical="center"/>
      <protection locked="0"/>
    </xf>
    <xf numFmtId="168" fontId="60" fillId="3" borderId="12" xfId="16" applyNumberFormat="1" applyFont="1" applyFill="1" applyBorder="1" applyAlignment="1" applyProtection="1">
      <alignment horizontal="right" vertical="center"/>
      <protection locked="0"/>
    </xf>
    <xf numFmtId="168" fontId="60" fillId="3" borderId="13" xfId="16" applyNumberFormat="1" applyFont="1" applyFill="1" applyBorder="1" applyAlignment="1" applyProtection="1">
      <alignment horizontal="right" vertical="center"/>
      <protection locked="0"/>
    </xf>
    <xf numFmtId="14" fontId="60" fillId="3" borderId="9" xfId="16" applyNumberFormat="1" applyFont="1" applyFill="1" applyBorder="1" applyAlignment="1" applyProtection="1">
      <alignment horizontal="left" vertical="center"/>
      <protection locked="0"/>
    </xf>
    <xf numFmtId="49" fontId="60" fillId="3" borderId="9" xfId="16" applyNumberFormat="1" applyFont="1" applyFill="1" applyBorder="1" applyAlignment="1" applyProtection="1">
      <alignment horizontal="left" vertical="center"/>
      <protection locked="0"/>
    </xf>
    <xf numFmtId="49" fontId="6" fillId="3" borderId="9" xfId="16" applyNumberFormat="1" applyFont="1" applyFill="1" applyBorder="1" applyAlignment="1" applyProtection="1">
      <alignment horizontal="center" vertical="center"/>
      <protection locked="0"/>
    </xf>
    <xf numFmtId="49" fontId="60" fillId="3" borderId="9" xfId="16" applyNumberFormat="1" applyFont="1" applyFill="1" applyBorder="1" applyAlignment="1" applyProtection="1">
      <alignment horizontal="center" vertical="center"/>
      <protection locked="0"/>
    </xf>
    <xf numFmtId="167" fontId="10" fillId="0" borderId="2" xfId="16" applyFont="1" applyBorder="1" applyAlignment="1" applyProtection="1">
      <alignment vertical="center" wrapText="1"/>
    </xf>
    <xf numFmtId="167" fontId="10" fillId="0" borderId="4" xfId="16" applyFont="1" applyBorder="1" applyAlignment="1" applyProtection="1">
      <alignment vertical="center"/>
    </xf>
    <xf numFmtId="167" fontId="10" fillId="8" borderId="12" xfId="16" applyFont="1" applyFill="1" applyBorder="1" applyAlignment="1" applyProtection="1">
      <alignment vertical="center"/>
      <protection locked="0"/>
    </xf>
    <xf numFmtId="167" fontId="10" fillId="8" borderId="21" xfId="16" applyFont="1" applyFill="1" applyBorder="1" applyAlignment="1" applyProtection="1">
      <alignment vertical="center"/>
      <protection locked="0"/>
    </xf>
    <xf numFmtId="167" fontId="10" fillId="8" borderId="13" xfId="16" applyFont="1" applyFill="1" applyBorder="1" applyAlignment="1" applyProtection="1">
      <alignment vertical="center"/>
      <protection locked="0"/>
    </xf>
    <xf numFmtId="167" fontId="12" fillId="0" borderId="0" xfId="16" applyNumberFormat="1" applyFont="1" applyAlignment="1" applyProtection="1">
      <alignment horizontal="left" vertical="top" wrapText="1"/>
    </xf>
    <xf numFmtId="167" fontId="62" fillId="0" borderId="0" xfId="16" applyNumberFormat="1" applyFont="1" applyAlignment="1" applyProtection="1">
      <alignment horizontal="center" vertical="center" wrapText="1"/>
    </xf>
    <xf numFmtId="167" fontId="12" fillId="0" borderId="0" xfId="16" applyFont="1" applyAlignment="1" applyProtection="1">
      <alignment horizontal="left" vertical="top" wrapText="1" shrinkToFit="1"/>
    </xf>
    <xf numFmtId="167" fontId="65" fillId="0" borderId="0" xfId="16" applyFont="1" applyAlignment="1" applyProtection="1">
      <alignment horizontal="left" vertical="center" wrapText="1"/>
    </xf>
    <xf numFmtId="167" fontId="65" fillId="0" borderId="0" xfId="16" applyFont="1" applyBorder="1" applyAlignment="1" applyProtection="1">
      <alignment horizontal="center" vertical="center" wrapText="1"/>
    </xf>
    <xf numFmtId="167" fontId="15" fillId="0" borderId="0" xfId="16" applyFont="1" applyAlignment="1" applyProtection="1">
      <alignment horizontal="left" vertical="center"/>
    </xf>
    <xf numFmtId="167" fontId="15" fillId="0" borderId="7" xfId="16" applyFont="1" applyBorder="1" applyAlignment="1" applyProtection="1">
      <alignment horizontal="center" vertical="center"/>
    </xf>
    <xf numFmtId="167" fontId="57" fillId="0" borderId="22" xfId="16" applyBorder="1" applyAlignment="1" applyProtection="1">
      <alignment horizontal="center" vertical="center"/>
    </xf>
    <xf numFmtId="167" fontId="1" fillId="0" borderId="85" xfId="16" applyFont="1" applyBorder="1" applyAlignment="1" applyProtection="1">
      <alignment horizontal="center" vertical="center" wrapText="1" shrinkToFit="1"/>
    </xf>
    <xf numFmtId="167" fontId="1" fillId="0" borderId="21" xfId="16" applyFont="1" applyBorder="1" applyAlignment="1" applyProtection="1">
      <alignment horizontal="center" vertical="center" wrapText="1" shrinkToFit="1"/>
    </xf>
    <xf numFmtId="167" fontId="1" fillId="0" borderId="13" xfId="16" applyFont="1" applyBorder="1" applyAlignment="1" applyProtection="1">
      <alignment horizontal="center" vertical="center" wrapText="1" shrinkToFit="1"/>
    </xf>
    <xf numFmtId="167" fontId="18" fillId="0" borderId="1" xfId="16" applyFont="1" applyBorder="1" applyAlignment="1" applyProtection="1">
      <alignment horizontal="left" vertical="center" wrapText="1"/>
    </xf>
    <xf numFmtId="167" fontId="10" fillId="0" borderId="17" xfId="16" applyFont="1" applyFill="1" applyBorder="1" applyAlignment="1" applyProtection="1">
      <alignment horizontal="left" vertical="center"/>
    </xf>
    <xf numFmtId="167" fontId="10" fillId="0" borderId="18" xfId="16" applyFont="1" applyFill="1" applyBorder="1" applyAlignment="1" applyProtection="1">
      <alignment horizontal="left" vertical="center"/>
    </xf>
    <xf numFmtId="167" fontId="19" fillId="0" borderId="0" xfId="16" applyFont="1" applyBorder="1" applyAlignment="1" applyProtection="1">
      <alignment horizontal="left" vertical="center"/>
    </xf>
    <xf numFmtId="167" fontId="19" fillId="0" borderId="9" xfId="16" applyFont="1" applyBorder="1" applyAlignment="1" applyProtection="1">
      <alignment horizontal="left" vertical="center"/>
    </xf>
    <xf numFmtId="167" fontId="10" fillId="8" borderId="2" xfId="16" applyFont="1" applyFill="1" applyBorder="1" applyAlignment="1" applyProtection="1">
      <alignment horizontal="left" vertical="center"/>
      <protection locked="0"/>
    </xf>
    <xf numFmtId="167" fontId="10" fillId="8" borderId="3" xfId="16" applyFont="1" applyFill="1" applyBorder="1" applyAlignment="1" applyProtection="1">
      <alignment horizontal="left" vertical="center"/>
      <protection locked="0"/>
    </xf>
    <xf numFmtId="167" fontId="10" fillId="8" borderId="4" xfId="16" applyFont="1" applyFill="1" applyBorder="1" applyAlignment="1" applyProtection="1">
      <alignment horizontal="left" vertical="center"/>
      <protection locked="0"/>
    </xf>
    <xf numFmtId="167" fontId="10" fillId="8" borderId="6" xfId="16" applyFont="1" applyFill="1" applyBorder="1" applyAlignment="1" applyProtection="1">
      <alignment horizontal="left" vertical="center"/>
      <protection locked="0"/>
    </xf>
    <xf numFmtId="167" fontId="10" fillId="8" borderId="7" xfId="16" applyFont="1" applyFill="1" applyBorder="1" applyAlignment="1" applyProtection="1">
      <alignment horizontal="left" vertical="center"/>
      <protection locked="0"/>
    </xf>
    <xf numFmtId="167" fontId="10" fillId="8" borderId="8" xfId="16" applyFont="1" applyFill="1" applyBorder="1" applyAlignment="1" applyProtection="1">
      <alignment horizontal="left" vertical="center"/>
      <protection locked="0"/>
    </xf>
    <xf numFmtId="167" fontId="18" fillId="0" borderId="1" xfId="16" applyFont="1" applyFill="1" applyBorder="1" applyAlignment="1" applyProtection="1">
      <alignment horizontal="left" vertical="center"/>
    </xf>
    <xf numFmtId="167" fontId="4" fillId="0" borderId="1" xfId="16" applyFont="1" applyBorder="1" applyAlignment="1" applyProtection="1">
      <alignment horizontal="left" vertical="center" wrapText="1" shrinkToFit="1"/>
    </xf>
    <xf numFmtId="167" fontId="4" fillId="0" borderId="19" xfId="16" applyFont="1" applyBorder="1" applyAlignment="1" applyProtection="1">
      <alignment horizontal="left" vertical="center" wrapText="1" shrinkToFit="1"/>
    </xf>
    <xf numFmtId="167" fontId="57" fillId="0" borderId="0" xfId="16" applyAlignment="1" applyProtection="1">
      <alignment horizontal="left" vertical="center"/>
    </xf>
    <xf numFmtId="167" fontId="5" fillId="0" borderId="2" xfId="16" applyFont="1" applyBorder="1" applyAlignment="1" applyProtection="1">
      <alignment horizontal="center" vertical="center"/>
    </xf>
    <xf numFmtId="167" fontId="5" fillId="0" borderId="3" xfId="16" applyFont="1" applyBorder="1" applyAlignment="1" applyProtection="1">
      <alignment horizontal="center" vertical="center"/>
    </xf>
    <xf numFmtId="167" fontId="5" fillId="0" borderId="4" xfId="16" applyFont="1" applyBorder="1" applyAlignment="1" applyProtection="1">
      <alignment horizontal="center" vertical="center"/>
    </xf>
    <xf numFmtId="167" fontId="5" fillId="0" borderId="6" xfId="16" applyFont="1" applyBorder="1" applyAlignment="1" applyProtection="1">
      <alignment horizontal="center" vertical="center"/>
    </xf>
    <xf numFmtId="167" fontId="5" fillId="0" borderId="7" xfId="16" applyFont="1" applyBorder="1" applyAlignment="1" applyProtection="1">
      <alignment horizontal="center" vertical="center"/>
    </xf>
    <xf numFmtId="167" fontId="5" fillId="0" borderId="8" xfId="16" applyFont="1" applyBorder="1" applyAlignment="1" applyProtection="1">
      <alignment horizontal="center" vertical="center"/>
    </xf>
    <xf numFmtId="49" fontId="6" fillId="3" borderId="9" xfId="16" applyNumberFormat="1" applyFont="1" applyFill="1" applyBorder="1" applyAlignment="1" applyProtection="1">
      <alignment horizontal="left" vertical="center"/>
      <protection locked="0"/>
    </xf>
    <xf numFmtId="167" fontId="10" fillId="0" borderId="12" xfId="16" applyFont="1" applyBorder="1" applyAlignment="1" applyProtection="1">
      <alignment horizontal="left" vertical="center" wrapText="1"/>
    </xf>
    <xf numFmtId="167" fontId="10" fillId="0" borderId="13" xfId="16" applyFont="1" applyBorder="1" applyAlignment="1" applyProtection="1">
      <alignment horizontal="left" vertical="center"/>
    </xf>
    <xf numFmtId="167" fontId="10" fillId="8" borderId="12" xfId="16" applyFont="1" applyFill="1" applyBorder="1" applyAlignment="1" applyProtection="1">
      <alignment horizontal="left" vertical="center"/>
      <protection locked="0"/>
    </xf>
    <xf numFmtId="167" fontId="10" fillId="8" borderId="21" xfId="16" applyFont="1" applyFill="1" applyBorder="1" applyAlignment="1" applyProtection="1">
      <alignment horizontal="left" vertical="center"/>
      <protection locked="0"/>
    </xf>
    <xf numFmtId="167" fontId="10" fillId="8" borderId="13" xfId="16" applyFont="1" applyFill="1" applyBorder="1" applyAlignment="1" applyProtection="1">
      <alignment horizontal="left" vertical="center"/>
      <protection locked="0"/>
    </xf>
    <xf numFmtId="167" fontId="4" fillId="0" borderId="22" xfId="16" applyFont="1" applyBorder="1" applyAlignment="1" applyProtection="1">
      <alignment horizontal="center" vertical="center" wrapText="1" shrinkToFit="1"/>
    </xf>
    <xf numFmtId="167" fontId="10" fillId="0" borderId="85" xfId="16" applyFont="1" applyBorder="1" applyAlignment="1" applyProtection="1">
      <alignment horizontal="center" vertical="center" wrapText="1" shrinkToFit="1"/>
    </xf>
    <xf numFmtId="167" fontId="10" fillId="0" borderId="21" xfId="16" applyFont="1" applyBorder="1" applyAlignment="1" applyProtection="1">
      <alignment horizontal="center" vertical="center" wrapText="1" shrinkToFit="1"/>
    </xf>
    <xf numFmtId="167" fontId="10" fillId="0" borderId="13" xfId="16" applyFont="1" applyBorder="1" applyAlignment="1" applyProtection="1">
      <alignment horizontal="center" vertical="center" wrapText="1" shrinkToFit="1"/>
    </xf>
    <xf numFmtId="167" fontId="4" fillId="0" borderId="0" xfId="16" applyFont="1" applyBorder="1" applyAlignment="1" applyProtection="1">
      <alignment horizontal="left" vertical="center"/>
    </xf>
    <xf numFmtId="167" fontId="4" fillId="0" borderId="9" xfId="16" applyFont="1" applyBorder="1" applyAlignment="1" applyProtection="1">
      <alignment horizontal="left" vertical="center"/>
    </xf>
    <xf numFmtId="167" fontId="4" fillId="0" borderId="26" xfId="16" applyFont="1" applyBorder="1" applyAlignment="1" applyProtection="1">
      <alignment horizontal="left" vertical="center" wrapText="1" shrinkToFit="1"/>
    </xf>
    <xf numFmtId="167" fontId="4" fillId="0" borderId="27" xfId="16" applyFont="1" applyBorder="1" applyAlignment="1" applyProtection="1">
      <alignment horizontal="left" vertical="center" wrapText="1" shrinkToFit="1"/>
    </xf>
    <xf numFmtId="167" fontId="4" fillId="0" borderId="5" xfId="16" applyFont="1" applyBorder="1" applyAlignment="1" applyProtection="1">
      <alignment horizontal="left" vertical="center" wrapText="1" shrinkToFit="1"/>
    </xf>
    <xf numFmtId="167" fontId="79" fillId="0" borderId="1" xfId="16" applyFont="1" applyBorder="1" applyAlignment="1" applyProtection="1">
      <alignment horizontal="left" vertical="center"/>
    </xf>
    <xf numFmtId="167" fontId="73" fillId="9" borderId="1" xfId="1" applyFont="1" applyFill="1" applyBorder="1" applyAlignment="1" applyProtection="1">
      <alignment horizontal="center" vertical="center" textRotation="90"/>
    </xf>
    <xf numFmtId="167" fontId="74" fillId="2" borderId="0" xfId="1" applyFont="1" applyFill="1" applyAlignment="1" applyProtection="1">
      <alignment horizontal="center" vertical="center"/>
    </xf>
    <xf numFmtId="167" fontId="77" fillId="2" borderId="1" xfId="1" applyFont="1" applyFill="1" applyBorder="1" applyAlignment="1" applyProtection="1">
      <alignment horizontal="left" vertical="center"/>
    </xf>
    <xf numFmtId="167" fontId="77" fillId="2" borderId="1" xfId="1" applyFont="1" applyFill="1" applyBorder="1" applyAlignment="1" applyProtection="1">
      <alignment horizontal="left" vertical="center"/>
      <protection locked="0"/>
    </xf>
    <xf numFmtId="167" fontId="77" fillId="0" borderId="1" xfId="16" applyFont="1" applyBorder="1" applyAlignment="1" applyProtection="1">
      <alignment horizontal="left" vertical="center"/>
      <protection locked="0"/>
    </xf>
    <xf numFmtId="167" fontId="77" fillId="2" borderId="26" xfId="1" applyFont="1" applyFill="1" applyBorder="1" applyAlignment="1" applyProtection="1">
      <alignment horizontal="left" vertical="center"/>
    </xf>
    <xf numFmtId="14" fontId="77" fillId="2" borderId="1" xfId="1" applyNumberFormat="1" applyFont="1" applyFill="1" applyBorder="1" applyAlignment="1" applyProtection="1">
      <alignment horizontal="left" vertical="center"/>
      <protection locked="0"/>
    </xf>
    <xf numFmtId="167" fontId="79" fillId="0" borderId="1" xfId="16" applyFont="1" applyBorder="1" applyAlignment="1" applyProtection="1">
      <alignment horizontal="left" vertical="center" wrapText="1" shrinkToFit="1"/>
    </xf>
    <xf numFmtId="167" fontId="77" fillId="11" borderId="70" xfId="1" applyFont="1" applyFill="1" applyBorder="1" applyAlignment="1" applyProtection="1">
      <alignment horizontal="center" vertical="center"/>
      <protection locked="0"/>
    </xf>
    <xf numFmtId="167" fontId="77" fillId="11" borderId="86" xfId="1" applyFont="1" applyFill="1" applyBorder="1" applyAlignment="1" applyProtection="1">
      <alignment horizontal="center" vertical="center"/>
      <protection locked="0"/>
    </xf>
    <xf numFmtId="167" fontId="80" fillId="0" borderId="1" xfId="16" applyFont="1" applyBorder="1" applyAlignment="1" applyProtection="1">
      <alignment horizontal="left" vertical="center" wrapText="1"/>
      <protection locked="0"/>
    </xf>
    <xf numFmtId="167" fontId="78" fillId="0" borderId="20" xfId="16" applyFont="1" applyBorder="1" applyAlignment="1" applyProtection="1">
      <alignment horizontal="left" vertical="center" wrapText="1" shrinkToFit="1"/>
    </xf>
    <xf numFmtId="167" fontId="78" fillId="0" borderId="19" xfId="16" applyFont="1" applyBorder="1" applyAlignment="1" applyProtection="1">
      <alignment horizontal="left" vertical="center" wrapText="1" shrinkToFit="1"/>
    </xf>
    <xf numFmtId="167" fontId="81" fillId="0" borderId="1" xfId="16" applyFont="1" applyFill="1" applyBorder="1" applyAlignment="1" applyProtection="1">
      <alignment horizontal="left" vertical="center"/>
      <protection locked="0"/>
    </xf>
    <xf numFmtId="167" fontId="80" fillId="0" borderId="26" xfId="16" applyFont="1" applyBorder="1" applyAlignment="1" applyProtection="1">
      <alignment horizontal="left" vertical="center"/>
      <protection locked="0"/>
    </xf>
    <xf numFmtId="167" fontId="80" fillId="0" borderId="27" xfId="16" applyFont="1" applyBorder="1" applyAlignment="1" applyProtection="1">
      <alignment horizontal="left" vertical="center"/>
      <protection locked="0"/>
    </xf>
    <xf numFmtId="167" fontId="80" fillId="0" borderId="5" xfId="16" applyFont="1" applyBorder="1" applyAlignment="1" applyProtection="1">
      <alignment horizontal="left" vertical="center"/>
      <protection locked="0"/>
    </xf>
    <xf numFmtId="167" fontId="81" fillId="0" borderId="25" xfId="16" applyFont="1" applyBorder="1" applyAlignment="1" applyProtection="1">
      <alignment horizontal="center" vertical="center"/>
    </xf>
    <xf numFmtId="167" fontId="81" fillId="0" borderId="24" xfId="16" applyFont="1" applyBorder="1" applyAlignment="1" applyProtection="1">
      <alignment horizontal="center" vertical="center"/>
    </xf>
    <xf numFmtId="167" fontId="22" fillId="0" borderId="0" xfId="2" applyFont="1" applyBorder="1" applyAlignment="1">
      <alignment horizontal="right" vertical="center"/>
    </xf>
    <xf numFmtId="0" fontId="24" fillId="4" borderId="26" xfId="2" applyNumberFormat="1" applyFont="1" applyFill="1" applyBorder="1" applyAlignment="1" applyProtection="1">
      <alignment horizontal="left" vertical="center" wrapText="1"/>
      <protection locked="0"/>
    </xf>
    <xf numFmtId="0" fontId="24" fillId="4" borderId="27" xfId="2" applyNumberFormat="1" applyFont="1" applyFill="1" applyBorder="1" applyAlignment="1" applyProtection="1">
      <alignment horizontal="left" vertical="center"/>
      <protection locked="0"/>
    </xf>
    <xf numFmtId="0" fontId="24" fillId="4" borderId="5" xfId="2" applyNumberFormat="1" applyFont="1" applyFill="1" applyBorder="1" applyAlignment="1" applyProtection="1">
      <alignment horizontal="left" vertical="center"/>
      <protection locked="0"/>
    </xf>
    <xf numFmtId="167" fontId="26" fillId="0" borderId="23" xfId="2" applyNumberFormat="1" applyFont="1" applyBorder="1" applyAlignment="1">
      <alignment horizontal="center" vertical="center"/>
    </xf>
    <xf numFmtId="167" fontId="26" fillId="0" borderId="25" xfId="2" applyNumberFormat="1" applyFont="1" applyBorder="1" applyAlignment="1">
      <alignment horizontal="center" vertical="center"/>
    </xf>
    <xf numFmtId="167" fontId="26" fillId="0" borderId="24" xfId="2" applyNumberFormat="1" applyFont="1" applyBorder="1" applyAlignment="1">
      <alignment horizontal="center" vertical="center"/>
    </xf>
    <xf numFmtId="167" fontId="28" fillId="0" borderId="87" xfId="2" applyNumberFormat="1" applyFont="1" applyBorder="1" applyAlignment="1">
      <alignment horizontal="left" vertical="center" wrapText="1"/>
    </xf>
    <xf numFmtId="167" fontId="28" fillId="0" borderId="88" xfId="2" applyNumberFormat="1" applyFont="1" applyBorder="1" applyAlignment="1">
      <alignment horizontal="left" vertical="center"/>
    </xf>
    <xf numFmtId="0" fontId="28" fillId="4" borderId="89" xfId="2" applyNumberFormat="1" applyFont="1" applyFill="1" applyBorder="1" applyAlignment="1" applyProtection="1">
      <alignment horizontal="center" vertical="center"/>
      <protection locked="0"/>
    </xf>
    <xf numFmtId="0" fontId="28" fillId="4" borderId="3" xfId="2" applyNumberFormat="1" applyFont="1" applyFill="1" applyBorder="1" applyAlignment="1" applyProtection="1">
      <alignment horizontal="center" vertical="center"/>
      <protection locked="0"/>
    </xf>
    <xf numFmtId="0" fontId="28" fillId="4" borderId="90" xfId="2" applyNumberFormat="1" applyFont="1" applyFill="1" applyBorder="1" applyAlignment="1" applyProtection="1">
      <alignment horizontal="center" vertical="center"/>
      <protection locked="0"/>
    </xf>
    <xf numFmtId="167" fontId="28" fillId="0" borderId="89" xfId="2" applyNumberFormat="1" applyFont="1" applyFill="1" applyBorder="1" applyAlignment="1">
      <alignment horizontal="center" wrapText="1"/>
    </xf>
    <xf numFmtId="167" fontId="28" fillId="0" borderId="90" xfId="2" applyNumberFormat="1" applyFont="1" applyFill="1" applyBorder="1" applyAlignment="1">
      <alignment horizontal="center"/>
    </xf>
    <xf numFmtId="167" fontId="25" fillId="0" borderId="46" xfId="4" applyFont="1" applyBorder="1" applyAlignment="1">
      <alignment horizontal="left" vertical="center" wrapText="1"/>
    </xf>
    <xf numFmtId="167" fontId="25" fillId="0" borderId="47" xfId="4" applyFont="1" applyBorder="1" applyAlignment="1">
      <alignment horizontal="left" vertical="center" wrapText="1"/>
    </xf>
    <xf numFmtId="167" fontId="28" fillId="0" borderId="29" xfId="2" applyNumberFormat="1" applyFont="1" applyBorder="1" applyAlignment="1">
      <alignment horizontal="left" vertical="center" wrapText="1"/>
    </xf>
    <xf numFmtId="167" fontId="28" fillId="0" borderId="30" xfId="2" applyNumberFormat="1" applyFont="1" applyBorder="1" applyAlignment="1">
      <alignment horizontal="left" vertical="center"/>
    </xf>
    <xf numFmtId="0" fontId="28" fillId="4" borderId="30" xfId="2" applyNumberFormat="1" applyFont="1" applyFill="1" applyBorder="1" applyAlignment="1" applyProtection="1">
      <alignment horizontal="center" vertical="center"/>
      <protection locked="0"/>
    </xf>
    <xf numFmtId="0" fontId="28" fillId="4" borderId="31" xfId="2" applyNumberFormat="1" applyFont="1" applyFill="1" applyBorder="1" applyAlignment="1" applyProtection="1">
      <alignment horizontal="center" vertical="center"/>
      <protection locked="0"/>
    </xf>
    <xf numFmtId="167" fontId="28" fillId="0" borderId="32" xfId="2" applyNumberFormat="1" applyFont="1" applyBorder="1" applyAlignment="1">
      <alignment horizontal="left" vertical="center" wrapText="1"/>
    </xf>
    <xf numFmtId="167" fontId="28" fillId="0" borderId="1" xfId="2" applyNumberFormat="1" applyFont="1" applyBorder="1" applyAlignment="1">
      <alignment horizontal="left" vertical="center"/>
    </xf>
    <xf numFmtId="0" fontId="28" fillId="4" borderId="26" xfId="2" applyNumberFormat="1" applyFont="1" applyFill="1" applyBorder="1" applyAlignment="1" applyProtection="1">
      <alignment horizontal="left" vertical="center"/>
      <protection locked="0"/>
    </xf>
    <xf numFmtId="0" fontId="28" fillId="4" borderId="27" xfId="2" applyNumberFormat="1" applyFont="1" applyFill="1" applyBorder="1" applyAlignment="1" applyProtection="1">
      <alignment horizontal="left" vertical="center"/>
      <protection locked="0"/>
    </xf>
    <xf numFmtId="0" fontId="28" fillId="4" borderId="34" xfId="2" applyNumberFormat="1" applyFont="1" applyFill="1" applyBorder="1" applyAlignment="1" applyProtection="1">
      <alignment horizontal="left" vertical="center"/>
      <protection locked="0"/>
    </xf>
    <xf numFmtId="167" fontId="28" fillId="0" borderId="35" xfId="2" applyNumberFormat="1" applyFont="1" applyBorder="1" applyAlignment="1">
      <alignment horizontal="left" vertical="center" wrapText="1"/>
    </xf>
    <xf numFmtId="167" fontId="28" fillId="0" borderId="36" xfId="2" applyNumberFormat="1" applyFont="1" applyBorder="1" applyAlignment="1">
      <alignment horizontal="left" vertical="center"/>
    </xf>
    <xf numFmtId="0" fontId="28" fillId="4" borderId="36" xfId="2" applyNumberFormat="1" applyFont="1" applyFill="1" applyBorder="1" applyAlignment="1" applyProtection="1">
      <alignment horizontal="center" vertical="center"/>
      <protection locked="0"/>
    </xf>
    <xf numFmtId="0" fontId="28" fillId="4" borderId="39" xfId="2" applyNumberFormat="1" applyFont="1" applyFill="1" applyBorder="1" applyAlignment="1" applyProtection="1">
      <alignment horizontal="center" vertical="center"/>
      <protection locked="0"/>
    </xf>
    <xf numFmtId="167" fontId="31" fillId="0" borderId="2" xfId="4" applyFont="1" applyBorder="1" applyAlignment="1">
      <alignment horizontal="left" vertical="center" wrapText="1"/>
    </xf>
    <xf numFmtId="167" fontId="31" fillId="0" borderId="3" xfId="4" applyFont="1" applyBorder="1" applyAlignment="1">
      <alignment horizontal="left" vertical="center" wrapText="1"/>
    </xf>
    <xf numFmtId="167" fontId="31" fillId="0" borderId="3" xfId="4" applyFont="1" applyBorder="1" applyAlignment="1">
      <alignment horizontal="right" vertical="center" wrapText="1"/>
    </xf>
    <xf numFmtId="167" fontId="31" fillId="0" borderId="4" xfId="4" applyFont="1" applyBorder="1" applyAlignment="1">
      <alignment horizontal="right" vertical="center" wrapText="1"/>
    </xf>
    <xf numFmtId="0" fontId="34" fillId="0" borderId="40" xfId="4" applyNumberFormat="1" applyFont="1" applyBorder="1" applyAlignment="1">
      <alignment horizontal="center" vertical="center"/>
    </xf>
    <xf numFmtId="0" fontId="34" fillId="0" borderId="41" xfId="4" applyNumberFormat="1" applyFont="1" applyBorder="1" applyAlignment="1">
      <alignment horizontal="center" vertical="center"/>
    </xf>
    <xf numFmtId="0" fontId="34" fillId="0" borderId="42" xfId="4" applyNumberFormat="1" applyFont="1" applyBorder="1" applyAlignment="1">
      <alignment horizontal="center" vertical="center"/>
    </xf>
    <xf numFmtId="167" fontId="34" fillId="0" borderId="40" xfId="4" applyFont="1" applyBorder="1" applyAlignment="1">
      <alignment horizontal="center" vertical="center"/>
    </xf>
    <xf numFmtId="167" fontId="34" fillId="0" borderId="41" xfId="4" applyFont="1" applyBorder="1" applyAlignment="1">
      <alignment horizontal="center" vertical="center"/>
    </xf>
    <xf numFmtId="167" fontId="34" fillId="0" borderId="42" xfId="4" applyFont="1" applyBorder="1" applyAlignment="1">
      <alignment horizontal="center" vertical="center"/>
    </xf>
    <xf numFmtId="167" fontId="25" fillId="0" borderId="49" xfId="4" applyFont="1" applyBorder="1" applyAlignment="1">
      <alignment horizontal="left" vertical="center" wrapText="1"/>
    </xf>
    <xf numFmtId="167" fontId="25" fillId="0" borderId="50" xfId="4" applyFont="1" applyBorder="1" applyAlignment="1">
      <alignment horizontal="left" vertical="center" wrapText="1"/>
    </xf>
    <xf numFmtId="167" fontId="35" fillId="0" borderId="6" xfId="4" applyFont="1" applyBorder="1" applyAlignment="1">
      <alignment horizontal="right" vertical="center" wrapText="1"/>
    </xf>
    <xf numFmtId="167" fontId="35" fillId="0" borderId="7" xfId="4" applyFont="1" applyBorder="1" applyAlignment="1">
      <alignment horizontal="right" vertical="center" wrapText="1"/>
    </xf>
    <xf numFmtId="4" fontId="35" fillId="0" borderId="12" xfId="4" applyNumberFormat="1" applyFont="1" applyFill="1" applyBorder="1" applyAlignment="1" applyProtection="1">
      <alignment horizontal="center" vertical="center"/>
    </xf>
    <xf numFmtId="4" fontId="35" fillId="0" borderId="13" xfId="4" applyNumberFormat="1" applyFont="1" applyFill="1" applyBorder="1" applyAlignment="1" applyProtection="1">
      <alignment horizontal="center" vertical="center"/>
    </xf>
    <xf numFmtId="167" fontId="37" fillId="0" borderId="2" xfId="4" applyFont="1" applyBorder="1" applyAlignment="1">
      <alignment horizontal="center" vertical="center"/>
    </xf>
    <xf numFmtId="167" fontId="37" fillId="0" borderId="3" xfId="4" applyFont="1" applyBorder="1" applyAlignment="1">
      <alignment horizontal="center" vertical="center"/>
    </xf>
    <xf numFmtId="167" fontId="37" fillId="0" borderId="4" xfId="4" applyFont="1" applyBorder="1" applyAlignment="1">
      <alignment horizontal="center" vertical="center"/>
    </xf>
    <xf numFmtId="167" fontId="25" fillId="0" borderId="54" xfId="4" applyFont="1" applyBorder="1" applyAlignment="1">
      <alignment horizontal="left" vertical="center" wrapText="1"/>
    </xf>
    <xf numFmtId="167" fontId="25" fillId="0" borderId="55" xfId="4" applyFont="1" applyBorder="1" applyAlignment="1">
      <alignment horizontal="left" vertical="center" wrapText="1"/>
    </xf>
    <xf numFmtId="167" fontId="25" fillId="0" borderId="56" xfId="4" applyFont="1" applyBorder="1" applyAlignment="1">
      <alignment horizontal="right" vertical="center" wrapText="1"/>
    </xf>
    <xf numFmtId="167" fontId="25" fillId="0" borderId="57" xfId="4" applyFont="1" applyBorder="1" applyAlignment="1">
      <alignment horizontal="right" vertical="center" wrapText="1"/>
    </xf>
    <xf numFmtId="167" fontId="25" fillId="0" borderId="58" xfId="4" applyFont="1" applyBorder="1" applyAlignment="1">
      <alignment horizontal="right" vertical="center" wrapText="1"/>
    </xf>
    <xf numFmtId="167" fontId="25" fillId="0" borderId="65" xfId="4" applyFont="1" applyBorder="1" applyAlignment="1" applyProtection="1">
      <alignment horizontal="left" vertical="center" wrapText="1"/>
    </xf>
    <xf numFmtId="167" fontId="25" fillId="0" borderId="66" xfId="4" applyFont="1" applyBorder="1" applyAlignment="1" applyProtection="1">
      <alignment horizontal="left" vertical="center" wrapText="1"/>
    </xf>
    <xf numFmtId="167" fontId="21" fillId="0" borderId="37" xfId="4" applyFont="1" applyFill="1" applyBorder="1" applyAlignment="1" applyProtection="1">
      <alignment horizontal="center" vertical="center"/>
    </xf>
    <xf numFmtId="167" fontId="21" fillId="0" borderId="22" xfId="4" applyFont="1" applyFill="1" applyBorder="1" applyAlignment="1" applyProtection="1">
      <alignment horizontal="center" vertical="center"/>
    </xf>
    <xf numFmtId="167" fontId="21" fillId="0" borderId="38" xfId="4" applyFont="1" applyFill="1" applyBorder="1" applyAlignment="1" applyProtection="1">
      <alignment horizontal="center" vertical="center"/>
    </xf>
    <xf numFmtId="167" fontId="41" fillId="0" borderId="0" xfId="4" applyFont="1" applyAlignment="1">
      <alignment horizontal="left" vertical="center" wrapText="1"/>
    </xf>
    <xf numFmtId="0" fontId="25" fillId="4" borderId="59" xfId="4" applyNumberFormat="1" applyFont="1" applyFill="1" applyBorder="1" applyAlignment="1" applyProtection="1">
      <alignment horizontal="center" vertical="center" wrapText="1"/>
      <protection locked="0"/>
    </xf>
    <xf numFmtId="0" fontId="25" fillId="4" borderId="60" xfId="4" applyNumberFormat="1" applyFont="1" applyFill="1" applyBorder="1" applyAlignment="1" applyProtection="1">
      <alignment horizontal="center" vertical="center" wrapText="1"/>
      <protection locked="0"/>
    </xf>
    <xf numFmtId="0" fontId="25" fillId="4" borderId="61" xfId="4" applyNumberFormat="1" applyFont="1" applyFill="1" applyBorder="1" applyAlignment="1" applyProtection="1">
      <alignment horizontal="center" vertical="center" wrapText="1"/>
      <protection locked="0"/>
    </xf>
    <xf numFmtId="0" fontId="25" fillId="4" borderId="62" xfId="4" applyNumberFormat="1" applyFont="1" applyFill="1" applyBorder="1" applyAlignment="1" applyProtection="1">
      <alignment horizontal="center" vertical="center" wrapText="1"/>
      <protection locked="0"/>
    </xf>
    <xf numFmtId="0" fontId="25" fillId="4" borderId="63" xfId="4" applyNumberFormat="1" applyFont="1" applyFill="1" applyBorder="1" applyAlignment="1" applyProtection="1">
      <alignment horizontal="center" vertical="center" wrapText="1"/>
      <protection locked="0"/>
    </xf>
    <xf numFmtId="167" fontId="39" fillId="4" borderId="2" xfId="4" applyFont="1" applyFill="1" applyBorder="1" applyAlignment="1">
      <alignment horizontal="center" vertical="center"/>
    </xf>
    <xf numFmtId="167" fontId="39" fillId="4" borderId="3" xfId="4" applyFont="1" applyFill="1" applyBorder="1" applyAlignment="1">
      <alignment horizontal="center" vertical="center"/>
    </xf>
    <xf numFmtId="167" fontId="39" fillId="4" borderId="4" xfId="4" applyFont="1" applyFill="1" applyBorder="1" applyAlignment="1">
      <alignment horizontal="center" vertical="center"/>
    </xf>
    <xf numFmtId="167" fontId="25" fillId="0" borderId="32" xfId="4" applyFont="1" applyBorder="1" applyAlignment="1">
      <alignment horizontal="left" vertical="center" wrapText="1"/>
    </xf>
    <xf numFmtId="167" fontId="25" fillId="0" borderId="1" xfId="4" applyFont="1" applyBorder="1" applyAlignment="1">
      <alignment horizontal="left" vertical="center" wrapText="1"/>
    </xf>
    <xf numFmtId="0" fontId="25" fillId="4" borderId="20" xfId="4" applyNumberFormat="1" applyFont="1" applyFill="1" applyBorder="1" applyAlignment="1" applyProtection="1">
      <alignment horizontal="center" vertical="center"/>
      <protection locked="0"/>
    </xf>
    <xf numFmtId="0" fontId="25" fillId="4" borderId="64" xfId="4" applyNumberFormat="1" applyFont="1" applyFill="1" applyBorder="1" applyAlignment="1" applyProtection="1">
      <alignment horizontal="center" vertical="center"/>
      <protection locked="0"/>
    </xf>
    <xf numFmtId="167" fontId="40" fillId="0" borderId="32" xfId="4" applyFont="1" applyBorder="1" applyAlignment="1">
      <alignment horizontal="left" vertical="center" wrapText="1"/>
    </xf>
    <xf numFmtId="167" fontId="40" fillId="0" borderId="1" xfId="4" applyFont="1" applyBorder="1" applyAlignment="1">
      <alignment horizontal="left" vertical="center" wrapText="1"/>
    </xf>
    <xf numFmtId="0" fontId="25" fillId="4" borderId="26" xfId="4" applyNumberFormat="1" applyFont="1" applyFill="1" applyBorder="1" applyAlignment="1" applyProtection="1">
      <alignment horizontal="left" vertical="center"/>
      <protection locked="0"/>
    </xf>
    <xf numFmtId="0" fontId="25" fillId="4" borderId="27" xfId="4" applyNumberFormat="1" applyFont="1" applyFill="1" applyBorder="1" applyAlignment="1" applyProtection="1">
      <alignment horizontal="left" vertical="center"/>
      <protection locked="0"/>
    </xf>
    <xf numFmtId="0" fontId="25" fillId="4" borderId="34" xfId="4" applyNumberFormat="1" applyFont="1" applyFill="1" applyBorder="1" applyAlignment="1" applyProtection="1">
      <alignment horizontal="left" vertical="center"/>
      <protection locked="0"/>
    </xf>
    <xf numFmtId="0" fontId="40" fillId="0" borderId="32" xfId="4" applyNumberFormat="1" applyFont="1" applyBorder="1" applyAlignment="1">
      <alignment horizontal="left" vertical="center" wrapText="1"/>
    </xf>
    <xf numFmtId="0" fontId="40" fillId="0" borderId="1" xfId="4" applyNumberFormat="1" applyFont="1" applyBorder="1" applyAlignment="1">
      <alignment horizontal="left" vertical="center" wrapText="1"/>
    </xf>
    <xf numFmtId="0" fontId="25" fillId="0" borderId="65" xfId="4" applyNumberFormat="1" applyFont="1" applyBorder="1" applyAlignment="1" applyProtection="1">
      <alignment horizontal="left" vertical="center" wrapText="1"/>
    </xf>
    <xf numFmtId="0" fontId="25" fillId="0" borderId="66" xfId="4" applyNumberFormat="1" applyFont="1" applyBorder="1" applyAlignment="1" applyProtection="1">
      <alignment horizontal="left" vertical="center" wrapText="1"/>
    </xf>
    <xf numFmtId="0" fontId="21" fillId="0" borderId="37" xfId="4" applyNumberFormat="1" applyFont="1" applyFill="1" applyBorder="1" applyAlignment="1" applyProtection="1">
      <alignment horizontal="center" vertical="center"/>
    </xf>
    <xf numFmtId="0" fontId="21" fillId="0" borderId="22" xfId="4" applyNumberFormat="1" applyFont="1" applyFill="1" applyBorder="1" applyAlignment="1" applyProtection="1">
      <alignment horizontal="center" vertical="center"/>
    </xf>
    <xf numFmtId="0" fontId="21" fillId="0" borderId="38" xfId="4" applyNumberFormat="1" applyFont="1" applyFill="1" applyBorder="1" applyAlignment="1" applyProtection="1">
      <alignment horizontal="center" vertical="center"/>
    </xf>
    <xf numFmtId="0" fontId="41" fillId="0" borderId="0" xfId="4" applyNumberFormat="1" applyFont="1" applyAlignment="1">
      <alignment horizontal="left" vertical="center" wrapText="1"/>
    </xf>
    <xf numFmtId="0" fontId="39" fillId="4" borderId="2" xfId="4" applyNumberFormat="1" applyFont="1" applyFill="1" applyBorder="1" applyAlignment="1">
      <alignment horizontal="center" vertical="center"/>
    </xf>
    <xf numFmtId="0" fontId="39" fillId="4" borderId="3" xfId="4" applyNumberFormat="1" applyFont="1" applyFill="1" applyBorder="1" applyAlignment="1">
      <alignment horizontal="center" vertical="center"/>
    </xf>
    <xf numFmtId="0" fontId="39" fillId="4" borderId="4" xfId="4" applyNumberFormat="1" applyFont="1" applyFill="1" applyBorder="1" applyAlignment="1">
      <alignment horizontal="center" vertical="center"/>
    </xf>
    <xf numFmtId="0" fontId="25" fillId="0" borderId="32" xfId="4" applyNumberFormat="1" applyFont="1" applyBorder="1" applyAlignment="1">
      <alignment horizontal="left" vertical="center" wrapText="1"/>
    </xf>
    <xf numFmtId="0" fontId="25" fillId="0" borderId="1" xfId="4" applyNumberFormat="1" applyFont="1" applyBorder="1" applyAlignment="1">
      <alignment horizontal="left" vertical="center" wrapText="1"/>
    </xf>
    <xf numFmtId="0" fontId="22" fillId="0" borderId="0" xfId="2" applyNumberFormat="1" applyFont="1" applyBorder="1" applyAlignment="1">
      <alignment horizontal="right" vertical="center"/>
    </xf>
    <xf numFmtId="0" fontId="26" fillId="0" borderId="23" xfId="2" applyNumberFormat="1" applyFont="1" applyBorder="1" applyAlignment="1">
      <alignment horizontal="center" vertical="center"/>
    </xf>
    <xf numFmtId="0" fontId="26" fillId="0" borderId="25" xfId="2" applyNumberFormat="1" applyFont="1" applyBorder="1" applyAlignment="1">
      <alignment horizontal="center" vertical="center"/>
    </xf>
    <xf numFmtId="0" fontId="26" fillId="0" borderId="24" xfId="2" applyNumberFormat="1" applyFont="1" applyBorder="1" applyAlignment="1">
      <alignment horizontal="center" vertical="center"/>
    </xf>
    <xf numFmtId="0" fontId="28" fillId="0" borderId="29" xfId="2" applyNumberFormat="1" applyFont="1" applyBorder="1" applyAlignment="1">
      <alignment horizontal="left" vertical="center" wrapText="1"/>
    </xf>
    <xf numFmtId="0" fontId="28" fillId="0" borderId="30" xfId="2" applyNumberFormat="1" applyFont="1" applyBorder="1" applyAlignment="1">
      <alignment horizontal="left" vertical="center"/>
    </xf>
    <xf numFmtId="0" fontId="25" fillId="0" borderId="54" xfId="4" applyNumberFormat="1" applyFont="1" applyBorder="1" applyAlignment="1">
      <alignment horizontal="left" vertical="center" wrapText="1"/>
    </xf>
    <xf numFmtId="0" fontId="25" fillId="0" borderId="55" xfId="4" applyNumberFormat="1" applyFont="1" applyBorder="1" applyAlignment="1">
      <alignment horizontal="left" vertical="center" wrapText="1"/>
    </xf>
    <xf numFmtId="0" fontId="37" fillId="0" borderId="2" xfId="4" applyNumberFormat="1" applyFont="1" applyBorder="1" applyAlignment="1">
      <alignment horizontal="center" vertical="center"/>
    </xf>
    <xf numFmtId="0" fontId="37" fillId="0" borderId="3" xfId="4" applyNumberFormat="1" applyFont="1" applyBorder="1" applyAlignment="1">
      <alignment horizontal="center" vertical="center"/>
    </xf>
    <xf numFmtId="0" fontId="37" fillId="0" borderId="4" xfId="4" applyNumberFormat="1" applyFont="1" applyBorder="1" applyAlignment="1">
      <alignment horizontal="center" vertical="center"/>
    </xf>
    <xf numFmtId="0" fontId="25" fillId="0" borderId="56" xfId="4" applyNumberFormat="1" applyFont="1" applyBorder="1" applyAlignment="1">
      <alignment horizontal="right" vertical="center" wrapText="1"/>
    </xf>
    <xf numFmtId="0" fontId="25" fillId="0" borderId="57" xfId="4" applyNumberFormat="1" applyFont="1" applyBorder="1" applyAlignment="1">
      <alignment horizontal="right" vertical="center" wrapText="1"/>
    </xf>
    <xf numFmtId="0" fontId="25" fillId="0" borderId="58" xfId="4" applyNumberFormat="1" applyFont="1" applyBorder="1" applyAlignment="1">
      <alignment horizontal="right" vertical="center" wrapText="1"/>
    </xf>
    <xf numFmtId="0" fontId="28" fillId="0" borderId="32" xfId="2" applyNumberFormat="1" applyFont="1" applyBorder="1" applyAlignment="1">
      <alignment horizontal="left" vertical="center" wrapText="1"/>
    </xf>
    <xf numFmtId="0" fontId="28" fillId="0" borderId="1" xfId="2" applyNumberFormat="1" applyFont="1" applyBorder="1" applyAlignment="1">
      <alignment horizontal="left" vertical="center"/>
    </xf>
    <xf numFmtId="0" fontId="28" fillId="4" borderId="1" xfId="2" applyNumberFormat="1" applyFont="1" applyFill="1" applyBorder="1" applyAlignment="1" applyProtection="1">
      <alignment horizontal="center" vertical="center"/>
      <protection locked="0"/>
    </xf>
    <xf numFmtId="0" fontId="28" fillId="4" borderId="33" xfId="2" applyNumberFormat="1" applyFont="1" applyFill="1" applyBorder="1" applyAlignment="1" applyProtection="1">
      <alignment horizontal="center" vertical="center"/>
      <protection locked="0"/>
    </xf>
    <xf numFmtId="0" fontId="28" fillId="4" borderId="12" xfId="2" applyNumberFormat="1" applyFont="1" applyFill="1" applyBorder="1" applyAlignment="1" applyProtection="1">
      <alignment horizontal="center" vertical="center"/>
      <protection locked="0"/>
    </xf>
    <xf numFmtId="0" fontId="28" fillId="4" borderId="13" xfId="2" applyNumberFormat="1" applyFont="1" applyFill="1" applyBorder="1" applyAlignment="1" applyProtection="1">
      <alignment horizontal="center" vertical="center"/>
      <protection locked="0"/>
    </xf>
    <xf numFmtId="0" fontId="35" fillId="0" borderId="12" xfId="4" applyNumberFormat="1" applyFont="1" applyBorder="1" applyAlignment="1">
      <alignment horizontal="right" vertical="center" wrapText="1"/>
    </xf>
    <xf numFmtId="0" fontId="25" fillId="0" borderId="21" xfId="1" applyNumberFormat="1" applyFont="1" applyBorder="1" applyAlignment="1">
      <alignment vertical="center"/>
    </xf>
    <xf numFmtId="0" fontId="25" fillId="0" borderId="13" xfId="1" applyNumberFormat="1" applyFont="1" applyBorder="1" applyAlignment="1">
      <alignment vertical="center"/>
    </xf>
    <xf numFmtId="167" fontId="43" fillId="0" borderId="0" xfId="5" applyAlignment="1"/>
    <xf numFmtId="167" fontId="44" fillId="0" borderId="1" xfId="5" applyFont="1" applyBorder="1" applyAlignment="1">
      <alignment horizontal="right"/>
    </xf>
    <xf numFmtId="167" fontId="7" fillId="0" borderId="1" xfId="5" applyFont="1" applyBorder="1" applyAlignment="1">
      <alignment horizontal="right" vertical="center"/>
    </xf>
    <xf numFmtId="167" fontId="43" fillId="0" borderId="1" xfId="5" applyBorder="1" applyAlignment="1">
      <alignment horizontal="right" vertical="center"/>
    </xf>
    <xf numFmtId="167" fontId="19" fillId="0" borderId="0" xfId="5" applyFont="1" applyAlignment="1"/>
    <xf numFmtId="167" fontId="1" fillId="0" borderId="0" xfId="5" applyFont="1" applyAlignment="1"/>
    <xf numFmtId="167" fontId="14" fillId="0" borderId="1" xfId="5" applyFont="1" applyBorder="1" applyAlignment="1"/>
    <xf numFmtId="167" fontId="14" fillId="0" borderId="0" xfId="5" applyFont="1" applyAlignment="1"/>
    <xf numFmtId="167" fontId="43" fillId="0" borderId="1" xfId="5" applyBorder="1" applyAlignment="1"/>
    <xf numFmtId="167" fontId="43" fillId="0" borderId="36" xfId="5" applyBorder="1" applyAlignment="1"/>
    <xf numFmtId="167" fontId="14" fillId="0" borderId="22" xfId="5" applyFont="1" applyBorder="1" applyAlignment="1"/>
    <xf numFmtId="167" fontId="14" fillId="0" borderId="66" xfId="5" applyFont="1" applyBorder="1" applyAlignment="1"/>
    <xf numFmtId="167" fontId="14" fillId="0" borderId="0" xfId="5" applyFont="1" applyAlignment="1">
      <alignment horizontal="left"/>
    </xf>
    <xf numFmtId="167" fontId="48" fillId="0" borderId="1" xfId="5" applyFont="1" applyBorder="1" applyAlignment="1"/>
    <xf numFmtId="167" fontId="47" fillId="0" borderId="1" xfId="5" applyFont="1" applyBorder="1" applyAlignment="1">
      <alignment horizontal="center"/>
    </xf>
    <xf numFmtId="167" fontId="1" fillId="0" borderId="1" xfId="5" applyFont="1" applyBorder="1" applyAlignment="1"/>
    <xf numFmtId="167" fontId="43" fillId="0" borderId="7" xfId="5" applyBorder="1" applyAlignment="1"/>
    <xf numFmtId="167" fontId="43" fillId="0" borderId="68" xfId="5" applyBorder="1" applyAlignment="1"/>
    <xf numFmtId="167" fontId="25" fillId="0" borderId="1" xfId="1" applyFont="1" applyBorder="1" applyAlignment="1">
      <alignment vertical="center"/>
    </xf>
    <xf numFmtId="167" fontId="21" fillId="0" borderId="1" xfId="1" applyFont="1" applyBorder="1" applyAlignment="1">
      <alignment horizontal="right" vertical="center"/>
    </xf>
    <xf numFmtId="167" fontId="22" fillId="0" borderId="1" xfId="1" applyFont="1" applyBorder="1" applyAlignment="1">
      <alignment horizontal="right" vertical="center"/>
    </xf>
    <xf numFmtId="167" fontId="25" fillId="0" borderId="1" xfId="1" applyFont="1" applyBorder="1" applyAlignment="1">
      <alignment horizontal="right" vertical="center"/>
    </xf>
    <xf numFmtId="167" fontId="24" fillId="0" borderId="26" xfId="1" applyFont="1" applyBorder="1" applyAlignment="1">
      <alignment horizontal="left" vertical="center"/>
    </xf>
    <xf numFmtId="167" fontId="24" fillId="0" borderId="27" xfId="1" applyFont="1" applyBorder="1" applyAlignment="1">
      <alignment horizontal="left" vertical="center"/>
    </xf>
    <xf numFmtId="167" fontId="24" fillId="0" borderId="5" xfId="1" applyFont="1" applyBorder="1" applyAlignment="1">
      <alignment horizontal="left" vertical="center"/>
    </xf>
    <xf numFmtId="167" fontId="25" fillId="0" borderId="0" xfId="1" applyFont="1" applyAlignment="1">
      <alignment vertical="center"/>
    </xf>
    <xf numFmtId="167" fontId="25" fillId="0" borderId="7" xfId="1" applyFont="1" applyBorder="1" applyAlignment="1">
      <alignment vertical="center"/>
    </xf>
    <xf numFmtId="167" fontId="25" fillId="0" borderId="68" xfId="1" applyFont="1" applyBorder="1" applyAlignment="1">
      <alignment vertical="center"/>
    </xf>
    <xf numFmtId="0" fontId="1" fillId="0" borderId="12" xfId="1" applyNumberFormat="1" applyBorder="1" applyAlignment="1" applyProtection="1">
      <alignment horizontal="center" vertical="center"/>
      <protection locked="0"/>
    </xf>
    <xf numFmtId="0" fontId="1" fillId="0" borderId="13" xfId="1" applyNumberFormat="1" applyBorder="1" applyAlignment="1" applyProtection="1">
      <alignment horizontal="center" vertical="center"/>
      <protection locked="0"/>
    </xf>
    <xf numFmtId="167" fontId="51" fillId="0" borderId="3" xfId="1" applyFont="1" applyFill="1" applyBorder="1" applyAlignment="1">
      <alignment horizontal="center" vertical="center"/>
    </xf>
    <xf numFmtId="167" fontId="51" fillId="0" borderId="4" xfId="1" applyFont="1" applyFill="1" applyBorder="1" applyAlignment="1">
      <alignment horizontal="center" vertical="center"/>
    </xf>
    <xf numFmtId="167" fontId="51" fillId="0" borderId="7" xfId="1" applyFont="1" applyFill="1" applyBorder="1" applyAlignment="1">
      <alignment horizontal="center" vertical="center"/>
    </xf>
    <xf numFmtId="167" fontId="51" fillId="0" borderId="8" xfId="1" applyFont="1" applyFill="1" applyBorder="1" applyAlignment="1">
      <alignment horizontal="center" vertical="center"/>
    </xf>
    <xf numFmtId="0" fontId="1" fillId="0" borderId="21" xfId="1" applyNumberFormat="1" applyBorder="1" applyAlignment="1" applyProtection="1">
      <alignment horizontal="center" vertical="center"/>
      <protection locked="0"/>
    </xf>
    <xf numFmtId="167" fontId="6" fillId="0" borderId="21" xfId="1" applyFont="1" applyFill="1" applyBorder="1" applyAlignment="1" applyProtection="1">
      <alignment horizontal="left" vertical="center"/>
      <protection locked="0"/>
    </xf>
    <xf numFmtId="167" fontId="6" fillId="0" borderId="13" xfId="1" applyFont="1" applyFill="1" applyBorder="1" applyAlignment="1" applyProtection="1">
      <alignment horizontal="left" vertical="center"/>
      <protection locked="0"/>
    </xf>
    <xf numFmtId="0" fontId="1" fillId="0" borderId="2" xfId="1" applyNumberFormat="1" applyBorder="1" applyAlignment="1" applyProtection="1">
      <alignment horizontal="center" vertical="center"/>
      <protection locked="0"/>
    </xf>
    <xf numFmtId="0" fontId="1" fillId="0" borderId="3" xfId="1" applyNumberFormat="1" applyBorder="1" applyAlignment="1" applyProtection="1">
      <alignment horizontal="center" vertical="center"/>
      <protection locked="0"/>
    </xf>
    <xf numFmtId="0" fontId="1" fillId="0" borderId="75" xfId="1" applyNumberFormat="1" applyFont="1" applyFill="1" applyBorder="1" applyAlignment="1" applyProtection="1">
      <alignment horizontal="center" vertical="center"/>
      <protection locked="0"/>
    </xf>
    <xf numFmtId="0" fontId="1" fillId="0" borderId="76" xfId="1" applyNumberFormat="1" applyFont="1" applyFill="1" applyBorder="1" applyAlignment="1" applyProtection="1">
      <alignment horizontal="center" vertical="center"/>
      <protection locked="0"/>
    </xf>
    <xf numFmtId="0" fontId="1" fillId="0" borderId="73" xfId="1" applyNumberFormat="1" applyBorder="1" applyAlignment="1" applyProtection="1">
      <alignment horizontal="center" vertical="center"/>
      <protection locked="0"/>
    </xf>
    <xf numFmtId="0" fontId="1" fillId="0" borderId="24" xfId="1" applyNumberFormat="1" applyBorder="1" applyAlignment="1" applyProtection="1">
      <alignment horizontal="center" vertical="center"/>
      <protection locked="0"/>
    </xf>
  </cellXfs>
  <cellStyles count="18">
    <cellStyle name="Euro" xfId="12" xr:uid="{00000000-0005-0000-0000-000000000000}"/>
    <cellStyle name="Lien hypertexte 2" xfId="3" xr:uid="{00000000-0005-0000-0000-000001000000}"/>
    <cellStyle name="Monétaire 2" xfId="14" xr:uid="{00000000-0005-0000-0000-000002000000}"/>
    <cellStyle name="Monétaire 3" xfId="15" xr:uid="{00000000-0005-0000-0000-000003000000}"/>
    <cellStyle name="Normal" xfId="0" builtinId="0"/>
    <cellStyle name="Normal 2" xfId="1" xr:uid="{00000000-0005-0000-0000-000005000000}"/>
    <cellStyle name="Normal 3" xfId="5" xr:uid="{00000000-0005-0000-0000-000006000000}"/>
    <cellStyle name="Normal 3 2" xfId="17" xr:uid="{00000000-0005-0000-0000-000007000000}"/>
    <cellStyle name="Normal 4" xfId="13" xr:uid="{00000000-0005-0000-0000-000008000000}"/>
    <cellStyle name="Normal 5" xfId="16" xr:uid="{00000000-0005-0000-0000-000009000000}"/>
    <cellStyle name="Normal_Finale_VS_0607-Groupes" xfId="4" xr:uid="{00000000-0005-0000-0000-00000A000000}"/>
    <cellStyle name="Normal_Préparatifs.xls" xfId="2" xr:uid="{00000000-0005-0000-0000-00000B000000}"/>
    <cellStyle name="Standard 2" xfId="6" xr:uid="{00000000-0005-0000-0000-00000C000000}"/>
    <cellStyle name="Standard 3" xfId="7" xr:uid="{00000000-0005-0000-0000-00000D000000}"/>
    <cellStyle name="Standard 4" xfId="8" xr:uid="{00000000-0005-0000-0000-00000E000000}"/>
    <cellStyle name="Standard 5" xfId="9" xr:uid="{00000000-0005-0000-0000-00000F000000}"/>
    <cellStyle name="Standard 6" xfId="10" xr:uid="{00000000-0005-0000-0000-000010000000}"/>
    <cellStyle name="Standard 7" xfId="11" xr:uid="{00000000-0005-0000-0000-000011000000}"/>
  </cellStyles>
  <dxfs count="5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8"/>
      </font>
    </dxf>
    <dxf>
      <fill>
        <patternFill>
          <bgColor theme="6" tint="0.59996337778862885"/>
        </patternFill>
      </fill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8</xdr:row>
      <xdr:rowOff>66675</xdr:rowOff>
    </xdr:from>
    <xdr:to>
      <xdr:col>9</xdr:col>
      <xdr:colOff>676275</xdr:colOff>
      <xdr:row>28</xdr:row>
      <xdr:rowOff>47625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62075"/>
          <a:ext cx="7315200" cy="3219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285750</xdr:colOff>
      <xdr:row>0</xdr:row>
      <xdr:rowOff>76200</xdr:rowOff>
    </xdr:from>
    <xdr:to>
      <xdr:col>7</xdr:col>
      <xdr:colOff>419100</xdr:colOff>
      <xdr:row>8</xdr:row>
      <xdr:rowOff>95250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1809750" y="76200"/>
          <a:ext cx="3943350" cy="1314450"/>
        </a:xfrm>
        <a:prstGeom prst="wedgeRectCallout">
          <a:avLst>
            <a:gd name="adj1" fmla="val -51208"/>
            <a:gd name="adj2" fmla="val 12753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Le document est protégé. Ceci vous permet de ne naviguer que dans les cellules prévues à cet effet, ce qui doit simplifier la tâche. Cependant, il y a certaines restrictions, dont l'impossibilité de créer plusieurs feuilles dans un document.</a:t>
          </a:r>
        </a:p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Il est donc nécessaire de créer un nouveau document pour chaque décompte, selon exemple ci-dessous.</a:t>
          </a:r>
        </a:p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Je reste à votre disposition pour tout complément d'information.</a:t>
          </a:r>
          <a:endParaRPr lang="fr-CH"/>
        </a:p>
      </xdr:txBody>
    </xdr:sp>
    <xdr:clientData/>
  </xdr:twoCellAnchor>
  <xdr:twoCellAnchor>
    <xdr:from>
      <xdr:col>5</xdr:col>
      <xdr:colOff>742950</xdr:colOff>
      <xdr:row>25</xdr:row>
      <xdr:rowOff>95250</xdr:rowOff>
    </xdr:from>
    <xdr:to>
      <xdr:col>8</xdr:col>
      <xdr:colOff>752475</xdr:colOff>
      <xdr:row>48</xdr:row>
      <xdr:rowOff>133350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4143375"/>
          <a:ext cx="2295525" cy="3762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419100</xdr:colOff>
      <xdr:row>28</xdr:row>
      <xdr:rowOff>9525</xdr:rowOff>
    </xdr:from>
    <xdr:to>
      <xdr:col>5</xdr:col>
      <xdr:colOff>581025</xdr:colOff>
      <xdr:row>31</xdr:row>
      <xdr:rowOff>0</xdr:rowOff>
    </xdr:to>
    <xdr:sp macro="" textlink="">
      <xdr:nvSpPr>
        <xdr:cNvPr id="5" name="AutoShape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1181100" y="4543425"/>
          <a:ext cx="3209925" cy="476250"/>
        </a:xfrm>
        <a:prstGeom prst="wedgeRectCallout">
          <a:avLst>
            <a:gd name="adj1" fmla="val 96884"/>
            <a:gd name="adj2" fmla="val -44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Avec la protection de feuille activée, seules les zones grises peuvent être saisies.</a:t>
          </a:r>
        </a:p>
        <a:p>
          <a:pPr algn="l" rtl="0">
            <a:defRPr sz="1000"/>
          </a:pPr>
          <a:endParaRPr lang="fr-CH"/>
        </a:p>
      </xdr:txBody>
    </xdr:sp>
    <xdr:clientData/>
  </xdr:twoCellAnchor>
  <xdr:twoCellAnchor>
    <xdr:from>
      <xdr:col>1</xdr:col>
      <xdr:colOff>647700</xdr:colOff>
      <xdr:row>33</xdr:row>
      <xdr:rowOff>114300</xdr:rowOff>
    </xdr:from>
    <xdr:to>
      <xdr:col>5</xdr:col>
      <xdr:colOff>400050</xdr:colOff>
      <xdr:row>36</xdr:row>
      <xdr:rowOff>104775</xdr:rowOff>
    </xdr:to>
    <xdr:sp macro="" textlink="">
      <xdr:nvSpPr>
        <xdr:cNvPr id="6" name="AutoShape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1409700" y="5457825"/>
          <a:ext cx="2800350" cy="476250"/>
        </a:xfrm>
        <a:prstGeom prst="wedgeRectCallout">
          <a:avLst>
            <a:gd name="adj1" fmla="val 136736"/>
            <a:gd name="adj2" fmla="val 138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En rouge, solde en votre faveur</a:t>
          </a:r>
          <a:endParaRPr lang="fr-CH"/>
        </a:p>
      </xdr:txBody>
    </xdr:sp>
    <xdr:clientData/>
  </xdr:twoCellAnchor>
  <xdr:twoCellAnchor>
    <xdr:from>
      <xdr:col>1</xdr:col>
      <xdr:colOff>647700</xdr:colOff>
      <xdr:row>36</xdr:row>
      <xdr:rowOff>95250</xdr:rowOff>
    </xdr:from>
    <xdr:to>
      <xdr:col>5</xdr:col>
      <xdr:colOff>400050</xdr:colOff>
      <xdr:row>39</xdr:row>
      <xdr:rowOff>85725</xdr:rowOff>
    </xdr:to>
    <xdr:sp macro="" textlink="">
      <xdr:nvSpPr>
        <xdr:cNvPr id="7" name="AutoShape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1409700" y="5924550"/>
          <a:ext cx="2800350" cy="476250"/>
        </a:xfrm>
        <a:prstGeom prst="wedgeRectCallout">
          <a:avLst>
            <a:gd name="adj1" fmla="val 119046"/>
            <a:gd name="adj2" fmla="val 13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En noir, solde en faveur de la FSVT</a:t>
          </a:r>
          <a:endParaRPr lang="fr-CH"/>
        </a:p>
      </xdr:txBody>
    </xdr:sp>
    <xdr:clientData/>
  </xdr:twoCellAnchor>
  <xdr:twoCellAnchor>
    <xdr:from>
      <xdr:col>1</xdr:col>
      <xdr:colOff>657225</xdr:colOff>
      <xdr:row>43</xdr:row>
      <xdr:rowOff>114300</xdr:rowOff>
    </xdr:from>
    <xdr:to>
      <xdr:col>5</xdr:col>
      <xdr:colOff>409575</xdr:colOff>
      <xdr:row>46</xdr:row>
      <xdr:rowOff>104775</xdr:rowOff>
    </xdr:to>
    <xdr:sp macro="" textlink="">
      <xdr:nvSpPr>
        <xdr:cNvPr id="8" name="AutoShape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1419225" y="7077075"/>
          <a:ext cx="2800350" cy="476250"/>
        </a:xfrm>
        <a:prstGeom prst="wedgeRectCallout">
          <a:avLst>
            <a:gd name="adj1" fmla="val 91495"/>
            <a:gd name="adj2" fmla="val 1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Ne pas oublier de signer cette case avant de transmettre au Président.</a:t>
          </a:r>
          <a:endParaRPr lang="fr-CH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520700</xdr:colOff>
      <xdr:row>0</xdr:row>
      <xdr:rowOff>139700</xdr:rowOff>
    </xdr:from>
    <xdr:to>
      <xdr:col>1</xdr:col>
      <xdr:colOff>1079500</xdr:colOff>
      <xdr:row>5</xdr:row>
      <xdr:rowOff>54357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700" y="139700"/>
          <a:ext cx="1422400" cy="13370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47626</xdr:colOff>
      <xdr:row>0</xdr:row>
      <xdr:rowOff>28575</xdr:rowOff>
    </xdr:from>
    <xdr:to>
      <xdr:col>2</xdr:col>
      <xdr:colOff>34453</xdr:colOff>
      <xdr:row>0</xdr:row>
      <xdr:rowOff>419100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729BD0A-7C9E-4836-BDF5-A91736CBAC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6" y="28575"/>
          <a:ext cx="415452" cy="3905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504825</xdr:colOff>
      <xdr:row>1</xdr:row>
      <xdr:rowOff>104775</xdr:rowOff>
    </xdr:from>
    <xdr:to>
      <xdr:col>1</xdr:col>
      <xdr:colOff>1371163</xdr:colOff>
      <xdr:row>7</xdr:row>
      <xdr:rowOff>135225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" y="304800"/>
          <a:ext cx="1390213" cy="13068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533401</xdr:colOff>
      <xdr:row>1</xdr:row>
      <xdr:rowOff>133350</xdr:rowOff>
    </xdr:from>
    <xdr:to>
      <xdr:col>1</xdr:col>
      <xdr:colOff>1266389</xdr:colOff>
      <xdr:row>7</xdr:row>
      <xdr:rowOff>163800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25E3D413-6A4D-4A9A-91F4-02D72D93EF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1" y="333375"/>
          <a:ext cx="1390213" cy="13068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168815</xdr:colOff>
      <xdr:row>0</xdr:row>
      <xdr:rowOff>66675</xdr:rowOff>
    </xdr:from>
    <xdr:to>
      <xdr:col>0</xdr:col>
      <xdr:colOff>847725</xdr:colOff>
      <xdr:row>2</xdr:row>
      <xdr:rowOff>247650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6CE9D850-8EC8-4372-A636-58E17D42BD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815" y="66675"/>
          <a:ext cx="678910" cy="6381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790575</xdr:colOff>
      <xdr:row>2</xdr:row>
      <xdr:rowOff>285941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90575" cy="74314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66675</xdr:rowOff>
    </xdr:from>
    <xdr:to>
      <xdr:col>0</xdr:col>
      <xdr:colOff>981075</xdr:colOff>
      <xdr:row>2</xdr:row>
      <xdr:rowOff>314516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66675"/>
          <a:ext cx="790575" cy="74314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114300</xdr:rowOff>
    </xdr:from>
    <xdr:to>
      <xdr:col>0</xdr:col>
      <xdr:colOff>990600</xdr:colOff>
      <xdr:row>2</xdr:row>
      <xdr:rowOff>362141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14300"/>
          <a:ext cx="790575" cy="74314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66675</xdr:rowOff>
    </xdr:from>
    <xdr:to>
      <xdr:col>0</xdr:col>
      <xdr:colOff>1314450</xdr:colOff>
      <xdr:row>2</xdr:row>
      <xdr:rowOff>314516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5" y="66675"/>
          <a:ext cx="790575" cy="74314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%20Folder/TIR/Match%20de%20Tir/10h00%20Le%20Locle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v - Fus"/>
      <sheetName val="Equipe - Fusil"/>
      <sheetName val="Indiv - Fusil"/>
      <sheetName val="Trav - Pist"/>
      <sheetName val="Equipe - Pist"/>
      <sheetName val="Indiv - Pist"/>
      <sheetName val="Cibles"/>
      <sheetName val="Horaire"/>
      <sheetName val="Annonce"/>
      <sheetName val="Tireurs"/>
      <sheetName val="Recap"/>
    </sheetNames>
    <sheetDataSet>
      <sheetData sheetId="0"/>
      <sheetData sheetId="1"/>
      <sheetData sheetId="2"/>
      <sheetData sheetId="3">
        <row r="2">
          <cell r="C2" t="str">
            <v>Odermatt Anton</v>
          </cell>
          <cell r="D2" t="str">
            <v>Boudry / 2</v>
          </cell>
          <cell r="E2">
            <v>1</v>
          </cell>
          <cell r="F2" t="str">
            <v>A</v>
          </cell>
          <cell r="G2">
            <v>0</v>
          </cell>
          <cell r="H2">
            <v>373</v>
          </cell>
          <cell r="I2">
            <v>375</v>
          </cell>
          <cell r="J2">
            <v>377</v>
          </cell>
          <cell r="K2">
            <v>382</v>
          </cell>
        </row>
        <row r="3">
          <cell r="C3" t="str">
            <v>Odermatt Anton</v>
          </cell>
          <cell r="D3" t="str">
            <v>Boudry / 2</v>
          </cell>
          <cell r="E3">
            <v>1</v>
          </cell>
          <cell r="F3" t="str">
            <v>A</v>
          </cell>
          <cell r="G3">
            <v>1</v>
          </cell>
          <cell r="H3">
            <v>96</v>
          </cell>
          <cell r="I3">
            <v>96</v>
          </cell>
          <cell r="J3">
            <v>88</v>
          </cell>
          <cell r="K3">
            <v>93</v>
          </cell>
          <cell r="L3">
            <v>373</v>
          </cell>
        </row>
        <row r="4">
          <cell r="C4" t="str">
            <v>Odermatt Anton</v>
          </cell>
          <cell r="D4" t="str">
            <v>Boudry / 2</v>
          </cell>
          <cell r="E4">
            <v>1</v>
          </cell>
          <cell r="F4" t="str">
            <v>A</v>
          </cell>
          <cell r="G4">
            <v>2</v>
          </cell>
          <cell r="H4">
            <v>94</v>
          </cell>
          <cell r="I4">
            <v>96</v>
          </cell>
          <cell r="J4">
            <v>94</v>
          </cell>
          <cell r="K4">
            <v>91</v>
          </cell>
          <cell r="L4">
            <v>375</v>
          </cell>
        </row>
        <row r="5">
          <cell r="C5" t="str">
            <v>Odermatt Anton</v>
          </cell>
          <cell r="D5" t="str">
            <v>Boudry / 2</v>
          </cell>
          <cell r="E5">
            <v>1</v>
          </cell>
          <cell r="F5" t="str">
            <v>A</v>
          </cell>
          <cell r="G5">
            <v>3</v>
          </cell>
          <cell r="H5">
            <v>91</v>
          </cell>
          <cell r="I5">
            <v>94</v>
          </cell>
          <cell r="J5">
            <v>95</v>
          </cell>
          <cell r="K5">
            <v>97</v>
          </cell>
          <cell r="L5">
            <v>377</v>
          </cell>
        </row>
        <row r="6">
          <cell r="C6" t="str">
            <v>Odermatt Anton</v>
          </cell>
          <cell r="D6" t="str">
            <v>Boudry / 2</v>
          </cell>
          <cell r="E6">
            <v>1</v>
          </cell>
          <cell r="F6" t="str">
            <v>A</v>
          </cell>
          <cell r="G6">
            <v>4</v>
          </cell>
          <cell r="H6">
            <v>97</v>
          </cell>
          <cell r="I6">
            <v>94</v>
          </cell>
          <cell r="J6">
            <v>93</v>
          </cell>
          <cell r="K6">
            <v>98</v>
          </cell>
          <cell r="L6">
            <v>382</v>
          </cell>
        </row>
        <row r="7">
          <cell r="C7" t="str">
            <v>Brand Gérald</v>
          </cell>
          <cell r="D7" t="str">
            <v>Boudry / 2</v>
          </cell>
          <cell r="E7">
            <v>1</v>
          </cell>
          <cell r="F7" t="str">
            <v>B</v>
          </cell>
          <cell r="G7">
            <v>0</v>
          </cell>
          <cell r="H7">
            <v>381</v>
          </cell>
          <cell r="I7">
            <v>380</v>
          </cell>
          <cell r="J7">
            <v>380</v>
          </cell>
          <cell r="K7">
            <v>389</v>
          </cell>
        </row>
        <row r="8">
          <cell r="C8" t="str">
            <v>Brand Gérald</v>
          </cell>
          <cell r="D8" t="str">
            <v>Boudry / 2</v>
          </cell>
          <cell r="E8">
            <v>1</v>
          </cell>
          <cell r="F8" t="str">
            <v>B</v>
          </cell>
          <cell r="G8">
            <v>1</v>
          </cell>
          <cell r="H8">
            <v>95</v>
          </cell>
          <cell r="I8">
            <v>97</v>
          </cell>
          <cell r="J8">
            <v>93</v>
          </cell>
          <cell r="K8">
            <v>96</v>
          </cell>
          <cell r="L8">
            <v>381</v>
          </cell>
        </row>
        <row r="9">
          <cell r="C9" t="str">
            <v>Brand Gérald</v>
          </cell>
          <cell r="D9" t="str">
            <v>Boudry / 2</v>
          </cell>
          <cell r="E9">
            <v>1</v>
          </cell>
          <cell r="F9" t="str">
            <v>B</v>
          </cell>
          <cell r="G9">
            <v>2</v>
          </cell>
          <cell r="H9">
            <v>91</v>
          </cell>
          <cell r="I9">
            <v>96</v>
          </cell>
          <cell r="J9">
            <v>97</v>
          </cell>
          <cell r="K9">
            <v>96</v>
          </cell>
          <cell r="L9">
            <v>380</v>
          </cell>
        </row>
        <row r="10">
          <cell r="C10" t="str">
            <v>Brand Gérald</v>
          </cell>
          <cell r="D10" t="str">
            <v>Boudry / 2</v>
          </cell>
          <cell r="E10">
            <v>1</v>
          </cell>
          <cell r="F10" t="str">
            <v>B</v>
          </cell>
          <cell r="G10">
            <v>3</v>
          </cell>
          <cell r="H10">
            <v>93</v>
          </cell>
          <cell r="I10">
            <v>93</v>
          </cell>
          <cell r="J10">
            <v>97</v>
          </cell>
          <cell r="K10">
            <v>97</v>
          </cell>
          <cell r="L10">
            <v>380</v>
          </cell>
        </row>
        <row r="11">
          <cell r="C11" t="str">
            <v>Brand Gérald</v>
          </cell>
          <cell r="D11" t="str">
            <v>Boudry / 2</v>
          </cell>
          <cell r="E11">
            <v>1</v>
          </cell>
          <cell r="F11" t="str">
            <v>B</v>
          </cell>
          <cell r="G11">
            <v>4</v>
          </cell>
          <cell r="H11">
            <v>98</v>
          </cell>
          <cell r="I11">
            <v>95</v>
          </cell>
          <cell r="J11">
            <v>97</v>
          </cell>
          <cell r="K11">
            <v>99</v>
          </cell>
          <cell r="L11">
            <v>389</v>
          </cell>
        </row>
        <row r="12">
          <cell r="C12" t="str">
            <v>Châtelain Claude</v>
          </cell>
          <cell r="D12" t="str">
            <v>Delémont-Ville / 2</v>
          </cell>
          <cell r="E12">
            <v>2</v>
          </cell>
          <cell r="F12" t="str">
            <v>A</v>
          </cell>
          <cell r="G12">
            <v>0</v>
          </cell>
          <cell r="H12">
            <v>368</v>
          </cell>
          <cell r="I12">
            <v>362</v>
          </cell>
          <cell r="J12">
            <v>370</v>
          </cell>
          <cell r="K12">
            <v>368</v>
          </cell>
        </row>
        <row r="13">
          <cell r="C13" t="str">
            <v>Châtelain Claude</v>
          </cell>
          <cell r="D13" t="str">
            <v>Delémont-Ville / 2</v>
          </cell>
          <cell r="E13">
            <v>2</v>
          </cell>
          <cell r="F13" t="str">
            <v>A</v>
          </cell>
          <cell r="G13">
            <v>1</v>
          </cell>
          <cell r="H13">
            <v>94</v>
          </cell>
          <cell r="I13">
            <v>89</v>
          </cell>
          <cell r="J13">
            <v>92</v>
          </cell>
          <cell r="K13">
            <v>93</v>
          </cell>
          <cell r="L13">
            <v>368</v>
          </cell>
        </row>
        <row r="14">
          <cell r="C14" t="str">
            <v>Châtelain Claude</v>
          </cell>
          <cell r="D14" t="str">
            <v>Delémont-Ville / 2</v>
          </cell>
          <cell r="E14">
            <v>2</v>
          </cell>
          <cell r="F14" t="str">
            <v>A</v>
          </cell>
          <cell r="G14">
            <v>2</v>
          </cell>
          <cell r="H14">
            <v>91</v>
          </cell>
          <cell r="I14">
            <v>89</v>
          </cell>
          <cell r="J14">
            <v>89</v>
          </cell>
          <cell r="K14">
            <v>93</v>
          </cell>
          <cell r="L14">
            <v>362</v>
          </cell>
        </row>
        <row r="15">
          <cell r="C15" t="str">
            <v>Châtelain Claude</v>
          </cell>
          <cell r="D15" t="str">
            <v>Delémont-Ville / 2</v>
          </cell>
          <cell r="E15">
            <v>2</v>
          </cell>
          <cell r="F15" t="str">
            <v>A</v>
          </cell>
          <cell r="G15">
            <v>3</v>
          </cell>
          <cell r="H15">
            <v>86</v>
          </cell>
          <cell r="I15">
            <v>93</v>
          </cell>
          <cell r="J15">
            <v>94</v>
          </cell>
          <cell r="K15">
            <v>97</v>
          </cell>
          <cell r="L15">
            <v>370</v>
          </cell>
        </row>
        <row r="16">
          <cell r="C16" t="str">
            <v>Châtelain Claude</v>
          </cell>
          <cell r="D16" t="str">
            <v>Delémont-Ville / 2</v>
          </cell>
          <cell r="E16">
            <v>2</v>
          </cell>
          <cell r="F16" t="str">
            <v>A</v>
          </cell>
          <cell r="G16">
            <v>4</v>
          </cell>
          <cell r="H16">
            <v>92</v>
          </cell>
          <cell r="I16">
            <v>91</v>
          </cell>
          <cell r="J16">
            <v>94</v>
          </cell>
          <cell r="K16">
            <v>91</v>
          </cell>
          <cell r="L16">
            <v>368</v>
          </cell>
        </row>
        <row r="17">
          <cell r="C17" t="str">
            <v>Hanser Roland</v>
          </cell>
          <cell r="D17" t="str">
            <v>Delémont-Ville / 2</v>
          </cell>
          <cell r="E17">
            <v>2</v>
          </cell>
          <cell r="F17" t="str">
            <v>B</v>
          </cell>
          <cell r="G17">
            <v>0</v>
          </cell>
          <cell r="H17">
            <v>374</v>
          </cell>
          <cell r="I17">
            <v>381</v>
          </cell>
          <cell r="J17">
            <v>368</v>
          </cell>
          <cell r="K17">
            <v>374</v>
          </cell>
        </row>
        <row r="18">
          <cell r="C18" t="str">
            <v>Hanser Roland</v>
          </cell>
          <cell r="D18" t="str">
            <v>Delémont-Ville / 2</v>
          </cell>
          <cell r="E18">
            <v>2</v>
          </cell>
          <cell r="F18" t="str">
            <v>B</v>
          </cell>
          <cell r="G18">
            <v>1</v>
          </cell>
          <cell r="H18">
            <v>92</v>
          </cell>
          <cell r="I18">
            <v>96</v>
          </cell>
          <cell r="J18">
            <v>92</v>
          </cell>
          <cell r="K18">
            <v>94</v>
          </cell>
          <cell r="L18">
            <v>374</v>
          </cell>
        </row>
        <row r="19">
          <cell r="C19" t="str">
            <v>Hanser Roland</v>
          </cell>
          <cell r="D19" t="str">
            <v>Delémont-Ville / 2</v>
          </cell>
          <cell r="E19">
            <v>2</v>
          </cell>
          <cell r="F19" t="str">
            <v>B</v>
          </cell>
          <cell r="G19">
            <v>2</v>
          </cell>
          <cell r="H19">
            <v>98</v>
          </cell>
          <cell r="I19">
            <v>91</v>
          </cell>
          <cell r="J19">
            <v>94</v>
          </cell>
          <cell r="K19">
            <v>98</v>
          </cell>
          <cell r="L19">
            <v>381</v>
          </cell>
        </row>
        <row r="20">
          <cell r="C20" t="str">
            <v>Hanser Roland</v>
          </cell>
          <cell r="D20" t="str">
            <v>Delémont-Ville / 2</v>
          </cell>
          <cell r="E20">
            <v>2</v>
          </cell>
          <cell r="F20" t="str">
            <v>B</v>
          </cell>
          <cell r="G20">
            <v>3</v>
          </cell>
          <cell r="H20">
            <v>92</v>
          </cell>
          <cell r="I20">
            <v>95</v>
          </cell>
          <cell r="J20">
            <v>89</v>
          </cell>
          <cell r="K20">
            <v>92</v>
          </cell>
          <cell r="L20">
            <v>368</v>
          </cell>
        </row>
        <row r="21">
          <cell r="C21" t="str">
            <v>Hanser Roland</v>
          </cell>
          <cell r="D21" t="str">
            <v>Delémont-Ville / 2</v>
          </cell>
          <cell r="E21">
            <v>2</v>
          </cell>
          <cell r="F21" t="str">
            <v>B</v>
          </cell>
          <cell r="G21">
            <v>4</v>
          </cell>
          <cell r="H21">
            <v>93</v>
          </cell>
          <cell r="I21">
            <v>95</v>
          </cell>
          <cell r="J21">
            <v>95</v>
          </cell>
          <cell r="K21">
            <v>91</v>
          </cell>
          <cell r="L21">
            <v>374</v>
          </cell>
        </row>
        <row r="22">
          <cell r="C22" t="str">
            <v>Mollier Bertrand</v>
          </cell>
          <cell r="D22" t="str">
            <v>Armes Réunies CF</v>
          </cell>
          <cell r="E22">
            <v>3</v>
          </cell>
          <cell r="F22" t="str">
            <v>A</v>
          </cell>
          <cell r="G22">
            <v>0</v>
          </cell>
          <cell r="H22">
            <v>370</v>
          </cell>
          <cell r="I22">
            <v>364</v>
          </cell>
          <cell r="J22">
            <v>376</v>
          </cell>
          <cell r="K22">
            <v>377</v>
          </cell>
        </row>
        <row r="23">
          <cell r="C23" t="str">
            <v>Mollier Bertrand</v>
          </cell>
          <cell r="D23" t="str">
            <v>Armes Réunies CF</v>
          </cell>
          <cell r="E23">
            <v>3</v>
          </cell>
          <cell r="F23" t="str">
            <v>A</v>
          </cell>
          <cell r="G23">
            <v>1</v>
          </cell>
          <cell r="H23">
            <v>93</v>
          </cell>
          <cell r="I23">
            <v>93</v>
          </cell>
          <cell r="J23">
            <v>91</v>
          </cell>
          <cell r="K23">
            <v>93</v>
          </cell>
          <cell r="L23">
            <v>370</v>
          </cell>
        </row>
        <row r="24">
          <cell r="C24" t="str">
            <v>Mollier Bertrand</v>
          </cell>
          <cell r="D24" t="str">
            <v>Armes Réunies CF</v>
          </cell>
          <cell r="E24">
            <v>3</v>
          </cell>
          <cell r="F24" t="str">
            <v>A</v>
          </cell>
          <cell r="G24">
            <v>2</v>
          </cell>
          <cell r="H24">
            <v>87</v>
          </cell>
          <cell r="I24">
            <v>89</v>
          </cell>
          <cell r="J24">
            <v>95</v>
          </cell>
          <cell r="K24">
            <v>93</v>
          </cell>
          <cell r="L24">
            <v>364</v>
          </cell>
        </row>
        <row r="25">
          <cell r="C25" t="str">
            <v>Mollier Bertrand</v>
          </cell>
          <cell r="D25" t="str">
            <v>Armes Réunies CF</v>
          </cell>
          <cell r="E25">
            <v>3</v>
          </cell>
          <cell r="F25" t="str">
            <v>A</v>
          </cell>
          <cell r="G25">
            <v>3</v>
          </cell>
          <cell r="H25">
            <v>96</v>
          </cell>
          <cell r="I25">
            <v>96</v>
          </cell>
          <cell r="J25">
            <v>95</v>
          </cell>
          <cell r="K25">
            <v>89</v>
          </cell>
          <cell r="L25">
            <v>376</v>
          </cell>
        </row>
        <row r="26">
          <cell r="C26" t="str">
            <v>Mollier Bertrand</v>
          </cell>
          <cell r="D26" t="str">
            <v>Armes Réunies CF</v>
          </cell>
          <cell r="E26">
            <v>3</v>
          </cell>
          <cell r="F26" t="str">
            <v>A</v>
          </cell>
          <cell r="G26">
            <v>4</v>
          </cell>
          <cell r="H26">
            <v>92</v>
          </cell>
          <cell r="I26">
            <v>93</v>
          </cell>
          <cell r="J26">
            <v>96</v>
          </cell>
          <cell r="K26">
            <v>96</v>
          </cell>
          <cell r="L26">
            <v>377</v>
          </cell>
        </row>
        <row r="27">
          <cell r="C27" t="str">
            <v>Tissot Georges</v>
          </cell>
          <cell r="D27" t="str">
            <v>Armes Réunies CF</v>
          </cell>
          <cell r="E27">
            <v>3</v>
          </cell>
          <cell r="F27" t="str">
            <v>B</v>
          </cell>
          <cell r="G27">
            <v>0</v>
          </cell>
          <cell r="H27">
            <v>357</v>
          </cell>
          <cell r="I27">
            <v>370</v>
          </cell>
          <cell r="J27">
            <v>365</v>
          </cell>
          <cell r="K27">
            <v>359</v>
          </cell>
        </row>
        <row r="28">
          <cell r="C28" t="str">
            <v>Tissot Georges</v>
          </cell>
          <cell r="D28" t="str">
            <v>Armes Réunies CF</v>
          </cell>
          <cell r="E28">
            <v>3</v>
          </cell>
          <cell r="F28" t="str">
            <v>B</v>
          </cell>
          <cell r="G28">
            <v>1</v>
          </cell>
          <cell r="H28">
            <v>90</v>
          </cell>
          <cell r="I28">
            <v>90</v>
          </cell>
          <cell r="J28">
            <v>87</v>
          </cell>
          <cell r="K28">
            <v>90</v>
          </cell>
          <cell r="L28">
            <v>357</v>
          </cell>
        </row>
        <row r="29">
          <cell r="C29" t="str">
            <v>Tissot Georges</v>
          </cell>
          <cell r="D29" t="str">
            <v>Armes Réunies CF</v>
          </cell>
          <cell r="E29">
            <v>3</v>
          </cell>
          <cell r="F29" t="str">
            <v>B</v>
          </cell>
          <cell r="G29">
            <v>2</v>
          </cell>
          <cell r="H29">
            <v>93</v>
          </cell>
          <cell r="I29">
            <v>97</v>
          </cell>
          <cell r="J29">
            <v>90</v>
          </cell>
          <cell r="K29">
            <v>90</v>
          </cell>
          <cell r="L29">
            <v>370</v>
          </cell>
        </row>
        <row r="30">
          <cell r="C30" t="str">
            <v>Tissot Georges</v>
          </cell>
          <cell r="D30" t="str">
            <v>Armes Réunies CF</v>
          </cell>
          <cell r="E30">
            <v>3</v>
          </cell>
          <cell r="F30" t="str">
            <v>B</v>
          </cell>
          <cell r="G30">
            <v>3</v>
          </cell>
          <cell r="H30">
            <v>93</v>
          </cell>
          <cell r="I30">
            <v>92</v>
          </cell>
          <cell r="J30">
            <v>90</v>
          </cell>
          <cell r="K30">
            <v>90</v>
          </cell>
          <cell r="L30">
            <v>365</v>
          </cell>
        </row>
        <row r="31">
          <cell r="C31" t="str">
            <v>Tissot Georges</v>
          </cell>
          <cell r="D31" t="str">
            <v>Armes Réunies CF</v>
          </cell>
          <cell r="E31">
            <v>3</v>
          </cell>
          <cell r="F31" t="str">
            <v>B</v>
          </cell>
          <cell r="G31">
            <v>4</v>
          </cell>
          <cell r="H31">
            <v>91</v>
          </cell>
          <cell r="I31">
            <v>89</v>
          </cell>
          <cell r="J31">
            <v>89</v>
          </cell>
          <cell r="K31">
            <v>90</v>
          </cell>
          <cell r="L31">
            <v>359</v>
          </cell>
        </row>
        <row r="32">
          <cell r="C32" t="str">
            <v>Chassot Pierre-Alain</v>
          </cell>
          <cell r="D32" t="str">
            <v>Poinçonneurs des Lilas</v>
          </cell>
          <cell r="E32">
            <v>4</v>
          </cell>
          <cell r="F32" t="str">
            <v>A</v>
          </cell>
          <cell r="G32">
            <v>0</v>
          </cell>
          <cell r="H32">
            <v>364</v>
          </cell>
          <cell r="I32">
            <v>358</v>
          </cell>
          <cell r="J32">
            <v>349</v>
          </cell>
          <cell r="K32">
            <v>366</v>
          </cell>
        </row>
        <row r="33">
          <cell r="C33" t="str">
            <v>Chassot Pierre-Alain</v>
          </cell>
          <cell r="D33" t="str">
            <v>Poinçonneurs des Lilas</v>
          </cell>
          <cell r="E33">
            <v>4</v>
          </cell>
          <cell r="F33" t="str">
            <v>A</v>
          </cell>
          <cell r="G33">
            <v>1</v>
          </cell>
          <cell r="H33">
            <v>92</v>
          </cell>
          <cell r="I33">
            <v>89</v>
          </cell>
          <cell r="J33">
            <v>90</v>
          </cell>
          <cell r="K33">
            <v>93</v>
          </cell>
          <cell r="L33">
            <v>364</v>
          </cell>
        </row>
        <row r="34">
          <cell r="C34" t="str">
            <v>Chassot Pierre-Alain</v>
          </cell>
          <cell r="D34" t="str">
            <v>Poinçonneurs des Lilas</v>
          </cell>
          <cell r="E34">
            <v>4</v>
          </cell>
          <cell r="F34" t="str">
            <v>A</v>
          </cell>
          <cell r="G34">
            <v>2</v>
          </cell>
          <cell r="H34">
            <v>90</v>
          </cell>
          <cell r="I34">
            <v>89</v>
          </cell>
          <cell r="J34">
            <v>88</v>
          </cell>
          <cell r="K34">
            <v>91</v>
          </cell>
          <cell r="L34">
            <v>358</v>
          </cell>
        </row>
        <row r="35">
          <cell r="C35" t="str">
            <v>Chassot Pierre-Alain</v>
          </cell>
          <cell r="D35" t="str">
            <v>Poinçonneurs des Lilas</v>
          </cell>
          <cell r="E35">
            <v>4</v>
          </cell>
          <cell r="F35" t="str">
            <v>A</v>
          </cell>
          <cell r="G35">
            <v>3</v>
          </cell>
          <cell r="H35">
            <v>91</v>
          </cell>
          <cell r="I35">
            <v>84</v>
          </cell>
          <cell r="J35">
            <v>85</v>
          </cell>
          <cell r="K35">
            <v>89</v>
          </cell>
          <cell r="L35">
            <v>349</v>
          </cell>
        </row>
        <row r="36">
          <cell r="C36" t="str">
            <v>Chassot Pierre-Alain</v>
          </cell>
          <cell r="D36" t="str">
            <v>Poinçonneurs des Lilas</v>
          </cell>
          <cell r="E36">
            <v>4</v>
          </cell>
          <cell r="F36" t="str">
            <v>A</v>
          </cell>
          <cell r="G36">
            <v>4</v>
          </cell>
          <cell r="H36">
            <v>89</v>
          </cell>
          <cell r="I36">
            <v>95</v>
          </cell>
          <cell r="J36">
            <v>94</v>
          </cell>
          <cell r="K36">
            <v>88</v>
          </cell>
          <cell r="L36">
            <v>366</v>
          </cell>
        </row>
        <row r="37">
          <cell r="C37" t="str">
            <v>Maelares Laurent</v>
          </cell>
          <cell r="D37" t="str">
            <v>Poinçonneurs des Lilas</v>
          </cell>
          <cell r="E37">
            <v>4</v>
          </cell>
          <cell r="F37" t="str">
            <v>B</v>
          </cell>
          <cell r="G37">
            <v>0</v>
          </cell>
          <cell r="H37">
            <v>373</v>
          </cell>
          <cell r="I37">
            <v>373</v>
          </cell>
          <cell r="J37">
            <v>373</v>
          </cell>
          <cell r="K37">
            <v>365</v>
          </cell>
        </row>
        <row r="38">
          <cell r="C38" t="str">
            <v>Maelares Laurent</v>
          </cell>
          <cell r="D38" t="str">
            <v>Poinçonneurs des Lilas</v>
          </cell>
          <cell r="E38">
            <v>4</v>
          </cell>
          <cell r="F38" t="str">
            <v>B</v>
          </cell>
          <cell r="G38">
            <v>1</v>
          </cell>
          <cell r="H38">
            <v>95</v>
          </cell>
          <cell r="I38">
            <v>90</v>
          </cell>
          <cell r="J38">
            <v>91</v>
          </cell>
          <cell r="K38">
            <v>97</v>
          </cell>
          <cell r="L38">
            <v>373</v>
          </cell>
        </row>
        <row r="39">
          <cell r="C39" t="str">
            <v>Maelares Laurent</v>
          </cell>
          <cell r="D39" t="str">
            <v>Poinçonneurs des Lilas</v>
          </cell>
          <cell r="E39">
            <v>4</v>
          </cell>
          <cell r="F39" t="str">
            <v>B</v>
          </cell>
          <cell r="G39">
            <v>2</v>
          </cell>
          <cell r="H39">
            <v>94</v>
          </cell>
          <cell r="I39">
            <v>93</v>
          </cell>
          <cell r="J39">
            <v>93</v>
          </cell>
          <cell r="K39">
            <v>93</v>
          </cell>
          <cell r="L39">
            <v>373</v>
          </cell>
        </row>
        <row r="40">
          <cell r="C40" t="str">
            <v>Maelares Laurent</v>
          </cell>
          <cell r="D40" t="str">
            <v>Poinçonneurs des Lilas</v>
          </cell>
          <cell r="E40">
            <v>4</v>
          </cell>
          <cell r="F40" t="str">
            <v>B</v>
          </cell>
          <cell r="G40">
            <v>3</v>
          </cell>
          <cell r="H40">
            <v>91</v>
          </cell>
          <cell r="I40">
            <v>92</v>
          </cell>
          <cell r="J40">
            <v>94</v>
          </cell>
          <cell r="K40">
            <v>96</v>
          </cell>
          <cell r="L40">
            <v>373</v>
          </cell>
        </row>
        <row r="41">
          <cell r="C41" t="str">
            <v>Maelares Laurent</v>
          </cell>
          <cell r="D41" t="str">
            <v>Poinçonneurs des Lilas</v>
          </cell>
          <cell r="E41">
            <v>4</v>
          </cell>
          <cell r="F41" t="str">
            <v>B</v>
          </cell>
          <cell r="G41">
            <v>4</v>
          </cell>
          <cell r="H41">
            <v>88</v>
          </cell>
          <cell r="I41">
            <v>92</v>
          </cell>
          <cell r="J41">
            <v>94</v>
          </cell>
          <cell r="K41">
            <v>91</v>
          </cell>
          <cell r="L41">
            <v>365</v>
          </cell>
        </row>
        <row r="42">
          <cell r="C42" t="str">
            <v>Roduit Gabriel</v>
          </cell>
          <cell r="D42" t="str">
            <v>Martigny / 2</v>
          </cell>
          <cell r="E42">
            <v>5</v>
          </cell>
          <cell r="F42" t="str">
            <v>A</v>
          </cell>
          <cell r="G42">
            <v>0</v>
          </cell>
          <cell r="H42">
            <v>333</v>
          </cell>
          <cell r="I42">
            <v>344</v>
          </cell>
          <cell r="J42">
            <v>366</v>
          </cell>
          <cell r="K42">
            <v>351</v>
          </cell>
        </row>
        <row r="43">
          <cell r="C43" t="str">
            <v>Roduit Gabriel</v>
          </cell>
          <cell r="D43" t="str">
            <v>Martigny / 2</v>
          </cell>
          <cell r="E43">
            <v>5</v>
          </cell>
          <cell r="F43" t="str">
            <v>A</v>
          </cell>
          <cell r="G43">
            <v>1</v>
          </cell>
          <cell r="H43">
            <v>86</v>
          </cell>
          <cell r="I43">
            <v>84</v>
          </cell>
          <cell r="J43">
            <v>79</v>
          </cell>
          <cell r="K43">
            <v>84</v>
          </cell>
          <cell r="L43">
            <v>333</v>
          </cell>
        </row>
        <row r="44">
          <cell r="C44" t="str">
            <v>Roduit Gabriel</v>
          </cell>
          <cell r="D44" t="str">
            <v>Martigny / 2</v>
          </cell>
          <cell r="E44">
            <v>5</v>
          </cell>
          <cell r="F44" t="str">
            <v>A</v>
          </cell>
          <cell r="G44">
            <v>2</v>
          </cell>
          <cell r="H44">
            <v>86</v>
          </cell>
          <cell r="I44">
            <v>88</v>
          </cell>
          <cell r="J44">
            <v>84</v>
          </cell>
          <cell r="K44">
            <v>86</v>
          </cell>
          <cell r="L44">
            <v>344</v>
          </cell>
        </row>
        <row r="45">
          <cell r="C45" t="str">
            <v>Roduit Gabriel</v>
          </cell>
          <cell r="D45" t="str">
            <v>Martigny / 2</v>
          </cell>
          <cell r="E45">
            <v>5</v>
          </cell>
          <cell r="F45" t="str">
            <v>A</v>
          </cell>
          <cell r="G45">
            <v>3</v>
          </cell>
          <cell r="H45">
            <v>93</v>
          </cell>
          <cell r="I45">
            <v>92</v>
          </cell>
          <cell r="J45">
            <v>88</v>
          </cell>
          <cell r="K45">
            <v>93</v>
          </cell>
          <cell r="L45">
            <v>366</v>
          </cell>
        </row>
        <row r="46">
          <cell r="C46" t="str">
            <v>Roduit Gabriel</v>
          </cell>
          <cell r="D46" t="str">
            <v>Martigny / 2</v>
          </cell>
          <cell r="E46">
            <v>5</v>
          </cell>
          <cell r="F46" t="str">
            <v>A</v>
          </cell>
          <cell r="G46">
            <v>4</v>
          </cell>
          <cell r="H46">
            <v>85</v>
          </cell>
          <cell r="I46">
            <v>90</v>
          </cell>
          <cell r="J46">
            <v>88</v>
          </cell>
          <cell r="K46">
            <v>88</v>
          </cell>
          <cell r="L46">
            <v>351</v>
          </cell>
        </row>
        <row r="47">
          <cell r="C47" t="str">
            <v>Bumann Bernard</v>
          </cell>
          <cell r="D47" t="str">
            <v>Martigny / 2</v>
          </cell>
          <cell r="E47">
            <v>5</v>
          </cell>
          <cell r="F47" t="str">
            <v>B</v>
          </cell>
          <cell r="G47">
            <v>0</v>
          </cell>
          <cell r="H47">
            <v>367</v>
          </cell>
          <cell r="I47">
            <v>348</v>
          </cell>
          <cell r="J47">
            <v>354</v>
          </cell>
          <cell r="K47">
            <v>363</v>
          </cell>
        </row>
        <row r="48">
          <cell r="C48" t="str">
            <v>Bumann Bernard</v>
          </cell>
          <cell r="D48" t="str">
            <v>Martigny / 2</v>
          </cell>
          <cell r="E48">
            <v>5</v>
          </cell>
          <cell r="F48" t="str">
            <v>B</v>
          </cell>
          <cell r="G48">
            <v>1</v>
          </cell>
          <cell r="H48">
            <v>90</v>
          </cell>
          <cell r="I48">
            <v>90</v>
          </cell>
          <cell r="J48">
            <v>91</v>
          </cell>
          <cell r="K48">
            <v>96</v>
          </cell>
          <cell r="L48">
            <v>367</v>
          </cell>
        </row>
        <row r="49">
          <cell r="C49" t="str">
            <v>Bumann Bernard</v>
          </cell>
          <cell r="D49" t="str">
            <v>Martigny / 2</v>
          </cell>
          <cell r="E49">
            <v>5</v>
          </cell>
          <cell r="F49" t="str">
            <v>B</v>
          </cell>
          <cell r="G49">
            <v>2</v>
          </cell>
          <cell r="H49">
            <v>90</v>
          </cell>
          <cell r="I49">
            <v>81</v>
          </cell>
          <cell r="J49">
            <v>90</v>
          </cell>
          <cell r="K49">
            <v>87</v>
          </cell>
          <cell r="L49">
            <v>348</v>
          </cell>
        </row>
        <row r="50">
          <cell r="C50" t="str">
            <v>Bumann Bernard</v>
          </cell>
          <cell r="D50" t="str">
            <v>Martigny / 2</v>
          </cell>
          <cell r="E50">
            <v>5</v>
          </cell>
          <cell r="F50" t="str">
            <v>B</v>
          </cell>
          <cell r="G50">
            <v>3</v>
          </cell>
          <cell r="H50">
            <v>90</v>
          </cell>
          <cell r="I50">
            <v>87</v>
          </cell>
          <cell r="J50">
            <v>91</v>
          </cell>
          <cell r="K50">
            <v>86</v>
          </cell>
          <cell r="L50">
            <v>354</v>
          </cell>
        </row>
        <row r="51">
          <cell r="C51" t="str">
            <v>Bumann Bernard</v>
          </cell>
          <cell r="D51" t="str">
            <v>Martigny / 2</v>
          </cell>
          <cell r="E51">
            <v>5</v>
          </cell>
          <cell r="F51" t="str">
            <v>B</v>
          </cell>
          <cell r="G51">
            <v>4</v>
          </cell>
          <cell r="H51">
            <v>92</v>
          </cell>
          <cell r="I51">
            <v>92</v>
          </cell>
          <cell r="J51">
            <v>90</v>
          </cell>
          <cell r="K51">
            <v>89</v>
          </cell>
          <cell r="L51">
            <v>363</v>
          </cell>
        </row>
        <row r="52">
          <cell r="C52" t="str">
            <v>Jeanneret Michel</v>
          </cell>
          <cell r="D52" t="str">
            <v>Boudry / Renforcé</v>
          </cell>
          <cell r="E52">
            <v>6</v>
          </cell>
          <cell r="F52" t="str">
            <v>A</v>
          </cell>
          <cell r="G52">
            <v>0</v>
          </cell>
          <cell r="H52">
            <v>332</v>
          </cell>
          <cell r="I52">
            <v>329</v>
          </cell>
          <cell r="J52">
            <v>343</v>
          </cell>
          <cell r="K52">
            <v>332</v>
          </cell>
        </row>
        <row r="53">
          <cell r="C53" t="str">
            <v>Jeanneret Michel</v>
          </cell>
          <cell r="D53" t="str">
            <v>Boudry / Renforcé</v>
          </cell>
          <cell r="E53">
            <v>6</v>
          </cell>
          <cell r="F53" t="str">
            <v>A</v>
          </cell>
          <cell r="G53">
            <v>1</v>
          </cell>
          <cell r="H53">
            <v>80</v>
          </cell>
          <cell r="I53">
            <v>84</v>
          </cell>
          <cell r="J53">
            <v>87</v>
          </cell>
          <cell r="K53">
            <v>81</v>
          </cell>
          <cell r="L53">
            <v>332</v>
          </cell>
        </row>
        <row r="54">
          <cell r="C54" t="str">
            <v>Jeanneret Michel</v>
          </cell>
          <cell r="D54" t="str">
            <v>Boudry / Renforcé</v>
          </cell>
          <cell r="E54">
            <v>6</v>
          </cell>
          <cell r="F54" t="str">
            <v>A</v>
          </cell>
          <cell r="G54">
            <v>2</v>
          </cell>
          <cell r="H54">
            <v>87</v>
          </cell>
          <cell r="I54">
            <v>81</v>
          </cell>
          <cell r="J54">
            <v>77</v>
          </cell>
          <cell r="K54">
            <v>84</v>
          </cell>
          <cell r="L54">
            <v>329</v>
          </cell>
        </row>
        <row r="55">
          <cell r="C55" t="str">
            <v>Jeanneret Michel</v>
          </cell>
          <cell r="D55" t="str">
            <v>Boudry / Renforcé</v>
          </cell>
          <cell r="E55">
            <v>6</v>
          </cell>
          <cell r="F55" t="str">
            <v>A</v>
          </cell>
          <cell r="G55">
            <v>3</v>
          </cell>
          <cell r="H55">
            <v>83</v>
          </cell>
          <cell r="I55">
            <v>84</v>
          </cell>
          <cell r="J55">
            <v>83</v>
          </cell>
          <cell r="K55">
            <v>93</v>
          </cell>
          <cell r="L55">
            <v>343</v>
          </cell>
        </row>
        <row r="56">
          <cell r="C56" t="str">
            <v>Jeanneret Michel</v>
          </cell>
          <cell r="D56" t="str">
            <v>Boudry / Renforcé</v>
          </cell>
          <cell r="E56">
            <v>6</v>
          </cell>
          <cell r="F56" t="str">
            <v>A</v>
          </cell>
          <cell r="G56">
            <v>4</v>
          </cell>
          <cell r="H56">
            <v>79</v>
          </cell>
          <cell r="I56">
            <v>81</v>
          </cell>
          <cell r="J56">
            <v>82</v>
          </cell>
          <cell r="K56">
            <v>90</v>
          </cell>
          <cell r="L56">
            <v>332</v>
          </cell>
        </row>
        <row r="57">
          <cell r="C57" t="str">
            <v>Raedler Richard</v>
          </cell>
          <cell r="D57" t="str">
            <v>Boudry / Renforcé</v>
          </cell>
          <cell r="E57">
            <v>6</v>
          </cell>
          <cell r="F57" t="str">
            <v>B</v>
          </cell>
          <cell r="G57">
            <v>0</v>
          </cell>
          <cell r="H57">
            <v>386</v>
          </cell>
          <cell r="I57">
            <v>382</v>
          </cell>
          <cell r="J57">
            <v>385</v>
          </cell>
          <cell r="K57">
            <v>385</v>
          </cell>
        </row>
        <row r="58">
          <cell r="C58" t="str">
            <v>Raedler Richard</v>
          </cell>
          <cell r="D58" t="str">
            <v>Boudry / Renforcé</v>
          </cell>
          <cell r="E58">
            <v>6</v>
          </cell>
          <cell r="F58" t="str">
            <v>B</v>
          </cell>
          <cell r="G58">
            <v>1</v>
          </cell>
          <cell r="H58">
            <v>97</v>
          </cell>
          <cell r="I58">
            <v>95</v>
          </cell>
          <cell r="J58">
            <v>96</v>
          </cell>
          <cell r="K58">
            <v>98</v>
          </cell>
          <cell r="L58">
            <v>386</v>
          </cell>
        </row>
        <row r="59">
          <cell r="C59" t="str">
            <v>Raedler Richard</v>
          </cell>
          <cell r="D59" t="str">
            <v>Boudry / Renforcé</v>
          </cell>
          <cell r="E59">
            <v>6</v>
          </cell>
          <cell r="F59" t="str">
            <v>B</v>
          </cell>
          <cell r="G59">
            <v>2</v>
          </cell>
          <cell r="H59">
            <v>96</v>
          </cell>
          <cell r="I59">
            <v>95</v>
          </cell>
          <cell r="J59">
            <v>96</v>
          </cell>
          <cell r="K59">
            <v>95</v>
          </cell>
          <cell r="L59">
            <v>382</v>
          </cell>
        </row>
        <row r="60">
          <cell r="C60" t="str">
            <v>Raedler Richard</v>
          </cell>
          <cell r="D60" t="str">
            <v>Boudry / Renforcé</v>
          </cell>
          <cell r="E60">
            <v>6</v>
          </cell>
          <cell r="F60" t="str">
            <v>B</v>
          </cell>
          <cell r="G60">
            <v>3</v>
          </cell>
          <cell r="H60">
            <v>94</v>
          </cell>
          <cell r="I60">
            <v>98</v>
          </cell>
          <cell r="J60">
            <v>96</v>
          </cell>
          <cell r="K60">
            <v>97</v>
          </cell>
          <cell r="L60">
            <v>385</v>
          </cell>
        </row>
        <row r="61">
          <cell r="C61" t="str">
            <v>Raedler Richard</v>
          </cell>
          <cell r="D61" t="str">
            <v>Boudry / Renforcé</v>
          </cell>
          <cell r="E61">
            <v>6</v>
          </cell>
          <cell r="F61" t="str">
            <v>B</v>
          </cell>
          <cell r="G61">
            <v>4</v>
          </cell>
          <cell r="H61">
            <v>97</v>
          </cell>
          <cell r="I61">
            <v>96</v>
          </cell>
          <cell r="J61">
            <v>95</v>
          </cell>
          <cell r="K61">
            <v>97</v>
          </cell>
          <cell r="L61">
            <v>385</v>
          </cell>
        </row>
        <row r="62">
          <cell r="C62" t="str">
            <v>Cochet Jean-Claude</v>
          </cell>
          <cell r="D62" t="str">
            <v>Yverdon</v>
          </cell>
          <cell r="E62">
            <v>7</v>
          </cell>
          <cell r="F62" t="str">
            <v>A</v>
          </cell>
          <cell r="G62">
            <v>0</v>
          </cell>
          <cell r="H62">
            <v>379</v>
          </cell>
          <cell r="I62">
            <v>382</v>
          </cell>
          <cell r="J62">
            <v>382</v>
          </cell>
          <cell r="K62">
            <v>380</v>
          </cell>
        </row>
        <row r="63">
          <cell r="C63" t="str">
            <v>Cochet Jean-Claude</v>
          </cell>
          <cell r="D63" t="str">
            <v>Yverdon</v>
          </cell>
          <cell r="E63">
            <v>7</v>
          </cell>
          <cell r="F63" t="str">
            <v>A</v>
          </cell>
          <cell r="G63">
            <v>1</v>
          </cell>
          <cell r="H63">
            <v>96</v>
          </cell>
          <cell r="I63">
            <v>96</v>
          </cell>
          <cell r="J63">
            <v>91</v>
          </cell>
          <cell r="K63">
            <v>96</v>
          </cell>
          <cell r="L63">
            <v>379</v>
          </cell>
        </row>
        <row r="64">
          <cell r="C64" t="str">
            <v>Cochet Jean-Claude</v>
          </cell>
          <cell r="D64" t="str">
            <v>Yverdon</v>
          </cell>
          <cell r="E64">
            <v>7</v>
          </cell>
          <cell r="F64" t="str">
            <v>A</v>
          </cell>
          <cell r="G64">
            <v>2</v>
          </cell>
          <cell r="H64">
            <v>94</v>
          </cell>
          <cell r="I64">
            <v>96</v>
          </cell>
          <cell r="J64">
            <v>95</v>
          </cell>
          <cell r="K64">
            <v>97</v>
          </cell>
          <cell r="L64">
            <v>382</v>
          </cell>
        </row>
        <row r="65">
          <cell r="C65" t="str">
            <v>Cochet Jean-Claude</v>
          </cell>
          <cell r="D65" t="str">
            <v>Yverdon</v>
          </cell>
          <cell r="E65">
            <v>7</v>
          </cell>
          <cell r="F65" t="str">
            <v>A</v>
          </cell>
          <cell r="G65">
            <v>3</v>
          </cell>
          <cell r="H65">
            <v>98</v>
          </cell>
          <cell r="I65">
            <v>93</v>
          </cell>
          <cell r="J65">
            <v>95</v>
          </cell>
          <cell r="K65">
            <v>96</v>
          </cell>
          <cell r="L65">
            <v>382</v>
          </cell>
        </row>
        <row r="66">
          <cell r="C66" t="str">
            <v>Cochet Jean-Claude</v>
          </cell>
          <cell r="D66" t="str">
            <v>Yverdon</v>
          </cell>
          <cell r="E66">
            <v>7</v>
          </cell>
          <cell r="F66" t="str">
            <v>A</v>
          </cell>
          <cell r="G66">
            <v>4</v>
          </cell>
          <cell r="H66">
            <v>95</v>
          </cell>
          <cell r="I66">
            <v>96</v>
          </cell>
          <cell r="J66">
            <v>95</v>
          </cell>
          <cell r="K66">
            <v>94</v>
          </cell>
          <cell r="L66">
            <v>380</v>
          </cell>
        </row>
        <row r="67">
          <cell r="C67" t="str">
            <v>Regamey Michel</v>
          </cell>
          <cell r="D67" t="str">
            <v>Yverdon</v>
          </cell>
          <cell r="E67">
            <v>7</v>
          </cell>
          <cell r="F67" t="str">
            <v>B</v>
          </cell>
          <cell r="G67">
            <v>0</v>
          </cell>
          <cell r="H67">
            <v>382</v>
          </cell>
          <cell r="I67">
            <v>375</v>
          </cell>
          <cell r="J67">
            <v>385</v>
          </cell>
          <cell r="K67">
            <v>385</v>
          </cell>
        </row>
        <row r="68">
          <cell r="C68" t="str">
            <v>Regamey Michel</v>
          </cell>
          <cell r="D68" t="str">
            <v>Yverdon</v>
          </cell>
          <cell r="E68">
            <v>7</v>
          </cell>
          <cell r="F68" t="str">
            <v>B</v>
          </cell>
          <cell r="G68">
            <v>1</v>
          </cell>
          <cell r="H68">
            <v>96</v>
          </cell>
          <cell r="I68">
            <v>99</v>
          </cell>
          <cell r="J68">
            <v>91</v>
          </cell>
          <cell r="K68">
            <v>96</v>
          </cell>
          <cell r="L68">
            <v>382</v>
          </cell>
        </row>
        <row r="69">
          <cell r="C69" t="str">
            <v>Regamey Michel</v>
          </cell>
          <cell r="D69" t="str">
            <v>Yverdon</v>
          </cell>
          <cell r="E69">
            <v>7</v>
          </cell>
          <cell r="F69" t="str">
            <v>B</v>
          </cell>
          <cell r="G69">
            <v>2</v>
          </cell>
          <cell r="H69">
            <v>92</v>
          </cell>
          <cell r="I69">
            <v>92</v>
          </cell>
          <cell r="J69">
            <v>96</v>
          </cell>
          <cell r="K69">
            <v>95</v>
          </cell>
          <cell r="L69">
            <v>375</v>
          </cell>
        </row>
        <row r="70">
          <cell r="C70" t="str">
            <v>Regamey Michel</v>
          </cell>
          <cell r="D70" t="str">
            <v>Yverdon</v>
          </cell>
          <cell r="E70">
            <v>7</v>
          </cell>
          <cell r="F70" t="str">
            <v>B</v>
          </cell>
          <cell r="G70">
            <v>3</v>
          </cell>
          <cell r="H70">
            <v>95</v>
          </cell>
          <cell r="I70">
            <v>97</v>
          </cell>
          <cell r="J70">
            <v>97</v>
          </cell>
          <cell r="K70">
            <v>96</v>
          </cell>
          <cell r="L70">
            <v>385</v>
          </cell>
        </row>
        <row r="71">
          <cell r="C71" t="str">
            <v>Regamey Michel</v>
          </cell>
          <cell r="D71" t="str">
            <v>Yverdon</v>
          </cell>
          <cell r="E71">
            <v>7</v>
          </cell>
          <cell r="F71" t="str">
            <v>B</v>
          </cell>
          <cell r="G71">
            <v>4</v>
          </cell>
          <cell r="H71">
            <v>94</v>
          </cell>
          <cell r="I71">
            <v>95</v>
          </cell>
          <cell r="J71">
            <v>99</v>
          </cell>
          <cell r="K71">
            <v>97</v>
          </cell>
          <cell r="L71">
            <v>385</v>
          </cell>
        </row>
        <row r="72">
          <cell r="C72" t="str">
            <v>Favre Jean-Daniel</v>
          </cell>
          <cell r="D72" t="str">
            <v>Martigny / 1</v>
          </cell>
          <cell r="E72">
            <v>8</v>
          </cell>
          <cell r="F72" t="str">
            <v>A</v>
          </cell>
          <cell r="G72">
            <v>0</v>
          </cell>
          <cell r="H72">
            <v>377</v>
          </cell>
          <cell r="I72">
            <v>373</v>
          </cell>
          <cell r="J72">
            <v>380</v>
          </cell>
          <cell r="K72">
            <v>376</v>
          </cell>
        </row>
        <row r="73">
          <cell r="C73" t="str">
            <v>Favre Jean-Daniel</v>
          </cell>
          <cell r="D73" t="str">
            <v>Martigny / 1</v>
          </cell>
          <cell r="E73">
            <v>8</v>
          </cell>
          <cell r="F73" t="str">
            <v>A</v>
          </cell>
          <cell r="G73">
            <v>1</v>
          </cell>
          <cell r="H73">
            <v>90</v>
          </cell>
          <cell r="I73">
            <v>97</v>
          </cell>
          <cell r="J73">
            <v>95</v>
          </cell>
          <cell r="K73">
            <v>95</v>
          </cell>
          <cell r="L73">
            <v>377</v>
          </cell>
        </row>
        <row r="74">
          <cell r="C74" t="str">
            <v>Favre Jean-Daniel</v>
          </cell>
          <cell r="D74" t="str">
            <v>Martigny / 1</v>
          </cell>
          <cell r="E74">
            <v>8</v>
          </cell>
          <cell r="F74" t="str">
            <v>A</v>
          </cell>
          <cell r="G74">
            <v>2</v>
          </cell>
          <cell r="H74">
            <v>93</v>
          </cell>
          <cell r="I74">
            <v>95</v>
          </cell>
          <cell r="J74">
            <v>92</v>
          </cell>
          <cell r="K74">
            <v>93</v>
          </cell>
          <cell r="L74">
            <v>373</v>
          </cell>
        </row>
        <row r="75">
          <cell r="C75" t="str">
            <v>Favre Jean-Daniel</v>
          </cell>
          <cell r="D75" t="str">
            <v>Martigny / 1</v>
          </cell>
          <cell r="E75">
            <v>8</v>
          </cell>
          <cell r="F75" t="str">
            <v>A</v>
          </cell>
          <cell r="G75">
            <v>3</v>
          </cell>
          <cell r="H75">
            <v>95</v>
          </cell>
          <cell r="I75">
            <v>96</v>
          </cell>
          <cell r="J75">
            <v>93</v>
          </cell>
          <cell r="K75">
            <v>96</v>
          </cell>
          <cell r="L75">
            <v>380</v>
          </cell>
        </row>
        <row r="76">
          <cell r="C76" t="str">
            <v>Favre Jean-Daniel</v>
          </cell>
          <cell r="D76" t="str">
            <v>Martigny / 1</v>
          </cell>
          <cell r="E76">
            <v>8</v>
          </cell>
          <cell r="F76" t="str">
            <v>A</v>
          </cell>
          <cell r="G76">
            <v>4</v>
          </cell>
          <cell r="H76">
            <v>92</v>
          </cell>
          <cell r="I76">
            <v>94</v>
          </cell>
          <cell r="J76">
            <v>95</v>
          </cell>
          <cell r="K76">
            <v>95</v>
          </cell>
          <cell r="L76">
            <v>376</v>
          </cell>
        </row>
        <row r="77">
          <cell r="C77" t="str">
            <v>Schütz Jean-Luc</v>
          </cell>
          <cell r="D77" t="str">
            <v>Martigny / 1</v>
          </cell>
          <cell r="E77">
            <v>8</v>
          </cell>
          <cell r="F77" t="str">
            <v>B</v>
          </cell>
          <cell r="G77">
            <v>0</v>
          </cell>
          <cell r="H77">
            <v>363</v>
          </cell>
          <cell r="I77">
            <v>370</v>
          </cell>
          <cell r="J77">
            <v>350</v>
          </cell>
          <cell r="K77">
            <v>367</v>
          </cell>
        </row>
        <row r="78">
          <cell r="C78" t="str">
            <v>Schütz Jean-Luc</v>
          </cell>
          <cell r="D78" t="str">
            <v>Martigny / 1</v>
          </cell>
          <cell r="E78">
            <v>8</v>
          </cell>
          <cell r="F78" t="str">
            <v>B</v>
          </cell>
          <cell r="G78">
            <v>1</v>
          </cell>
          <cell r="H78">
            <v>88</v>
          </cell>
          <cell r="I78">
            <v>92</v>
          </cell>
          <cell r="J78">
            <v>90</v>
          </cell>
          <cell r="K78">
            <v>93</v>
          </cell>
          <cell r="L78">
            <v>363</v>
          </cell>
        </row>
        <row r="79">
          <cell r="C79" t="str">
            <v>Schütz Jean-Luc</v>
          </cell>
          <cell r="D79" t="str">
            <v>Martigny / 1</v>
          </cell>
          <cell r="E79">
            <v>8</v>
          </cell>
          <cell r="F79" t="str">
            <v>B</v>
          </cell>
          <cell r="G79">
            <v>2</v>
          </cell>
          <cell r="H79">
            <v>91</v>
          </cell>
          <cell r="I79">
            <v>94</v>
          </cell>
          <cell r="J79">
            <v>92</v>
          </cell>
          <cell r="K79">
            <v>93</v>
          </cell>
          <cell r="L79">
            <v>370</v>
          </cell>
        </row>
        <row r="80">
          <cell r="C80" t="str">
            <v>Schütz Jean-Luc</v>
          </cell>
          <cell r="D80" t="str">
            <v>Martigny / 1</v>
          </cell>
          <cell r="E80">
            <v>8</v>
          </cell>
          <cell r="F80" t="str">
            <v>B</v>
          </cell>
          <cell r="G80">
            <v>3</v>
          </cell>
          <cell r="H80">
            <v>87</v>
          </cell>
          <cell r="I80">
            <v>86</v>
          </cell>
          <cell r="J80">
            <v>88</v>
          </cell>
          <cell r="K80">
            <v>89</v>
          </cell>
          <cell r="L80">
            <v>350</v>
          </cell>
        </row>
        <row r="81">
          <cell r="C81" t="str">
            <v>Schütz Jean-Luc</v>
          </cell>
          <cell r="D81" t="str">
            <v>Martigny / 1</v>
          </cell>
          <cell r="E81">
            <v>8</v>
          </cell>
          <cell r="F81" t="str">
            <v>B</v>
          </cell>
          <cell r="G81">
            <v>4</v>
          </cell>
          <cell r="H81">
            <v>91</v>
          </cell>
          <cell r="I81">
            <v>91</v>
          </cell>
          <cell r="J81">
            <v>95</v>
          </cell>
          <cell r="K81">
            <v>90</v>
          </cell>
          <cell r="L81">
            <v>367</v>
          </cell>
        </row>
        <row r="82">
          <cell r="C82" t="str">
            <v>Saladin Daniel</v>
          </cell>
          <cell r="D82" t="str">
            <v>Delémont-Ville / 1</v>
          </cell>
          <cell r="E82">
            <v>9</v>
          </cell>
          <cell r="F82" t="str">
            <v>A</v>
          </cell>
          <cell r="G82">
            <v>0</v>
          </cell>
          <cell r="H82">
            <v>375</v>
          </cell>
          <cell r="I82">
            <v>375</v>
          </cell>
          <cell r="J82">
            <v>388</v>
          </cell>
          <cell r="K82">
            <v>378</v>
          </cell>
        </row>
        <row r="83">
          <cell r="C83" t="str">
            <v>Saladin Daniel</v>
          </cell>
          <cell r="D83" t="str">
            <v>Delémont-Ville / 1</v>
          </cell>
          <cell r="E83">
            <v>9</v>
          </cell>
          <cell r="F83" t="str">
            <v>A</v>
          </cell>
          <cell r="G83">
            <v>1</v>
          </cell>
          <cell r="H83">
            <v>94</v>
          </cell>
          <cell r="I83">
            <v>95</v>
          </cell>
          <cell r="J83">
            <v>94</v>
          </cell>
          <cell r="K83">
            <v>92</v>
          </cell>
          <cell r="L83">
            <v>375</v>
          </cell>
        </row>
        <row r="84">
          <cell r="C84" t="str">
            <v>Saladin Daniel</v>
          </cell>
          <cell r="D84" t="str">
            <v>Delémont-Ville / 1</v>
          </cell>
          <cell r="E84">
            <v>9</v>
          </cell>
          <cell r="F84" t="str">
            <v>A</v>
          </cell>
          <cell r="G84">
            <v>2</v>
          </cell>
          <cell r="H84">
            <v>93</v>
          </cell>
          <cell r="I84">
            <v>91</v>
          </cell>
          <cell r="J84">
            <v>94</v>
          </cell>
          <cell r="K84">
            <v>97</v>
          </cell>
          <cell r="L84">
            <v>375</v>
          </cell>
        </row>
        <row r="85">
          <cell r="C85" t="str">
            <v>Saladin Daniel</v>
          </cell>
          <cell r="D85" t="str">
            <v>Delémont-Ville / 1</v>
          </cell>
          <cell r="E85">
            <v>9</v>
          </cell>
          <cell r="F85" t="str">
            <v>A</v>
          </cell>
          <cell r="G85">
            <v>3</v>
          </cell>
          <cell r="H85">
            <v>97</v>
          </cell>
          <cell r="I85">
            <v>97</v>
          </cell>
          <cell r="J85">
            <v>97</v>
          </cell>
          <cell r="K85">
            <v>97</v>
          </cell>
          <cell r="L85">
            <v>388</v>
          </cell>
        </row>
        <row r="86">
          <cell r="C86" t="str">
            <v>Saladin Daniel</v>
          </cell>
          <cell r="D86" t="str">
            <v>Delémont-Ville / 1</v>
          </cell>
          <cell r="E86">
            <v>9</v>
          </cell>
          <cell r="F86" t="str">
            <v>A</v>
          </cell>
          <cell r="G86">
            <v>4</v>
          </cell>
          <cell r="H86">
            <v>96</v>
          </cell>
          <cell r="I86">
            <v>93</v>
          </cell>
          <cell r="J86">
            <v>94</v>
          </cell>
          <cell r="K86">
            <v>95</v>
          </cell>
          <cell r="L86">
            <v>378</v>
          </cell>
        </row>
        <row r="87">
          <cell r="C87" t="str">
            <v>Anker Jean</v>
          </cell>
          <cell r="D87" t="str">
            <v>Delémont-Ville / 1</v>
          </cell>
          <cell r="E87">
            <v>9</v>
          </cell>
          <cell r="F87" t="str">
            <v>B</v>
          </cell>
          <cell r="G87">
            <v>0</v>
          </cell>
          <cell r="H87">
            <v>371</v>
          </cell>
          <cell r="I87">
            <v>376</v>
          </cell>
          <cell r="J87">
            <v>372</v>
          </cell>
          <cell r="K87">
            <v>358</v>
          </cell>
        </row>
        <row r="88">
          <cell r="C88" t="str">
            <v>Anker Jean</v>
          </cell>
          <cell r="D88" t="str">
            <v>Delémont-Ville / 1</v>
          </cell>
          <cell r="E88">
            <v>9</v>
          </cell>
          <cell r="F88" t="str">
            <v>B</v>
          </cell>
          <cell r="G88">
            <v>1</v>
          </cell>
          <cell r="H88">
            <v>90</v>
          </cell>
          <cell r="I88">
            <v>93</v>
          </cell>
          <cell r="J88">
            <v>96</v>
          </cell>
          <cell r="K88">
            <v>92</v>
          </cell>
          <cell r="L88">
            <v>371</v>
          </cell>
        </row>
        <row r="89">
          <cell r="C89" t="str">
            <v>Anker Jean</v>
          </cell>
          <cell r="D89" t="str">
            <v>Delémont-Ville / 1</v>
          </cell>
          <cell r="E89">
            <v>9</v>
          </cell>
          <cell r="F89" t="str">
            <v>B</v>
          </cell>
          <cell r="G89">
            <v>2</v>
          </cell>
          <cell r="H89">
            <v>93</v>
          </cell>
          <cell r="I89">
            <v>93</v>
          </cell>
          <cell r="J89">
            <v>95</v>
          </cell>
          <cell r="K89">
            <v>95</v>
          </cell>
          <cell r="L89">
            <v>376</v>
          </cell>
        </row>
        <row r="90">
          <cell r="C90" t="str">
            <v>Anker Jean</v>
          </cell>
          <cell r="D90" t="str">
            <v>Delémont-Ville / 1</v>
          </cell>
          <cell r="E90">
            <v>9</v>
          </cell>
          <cell r="F90" t="str">
            <v>B</v>
          </cell>
          <cell r="G90">
            <v>3</v>
          </cell>
          <cell r="H90">
            <v>95</v>
          </cell>
          <cell r="I90">
            <v>93</v>
          </cell>
          <cell r="J90">
            <v>93</v>
          </cell>
          <cell r="K90">
            <v>91</v>
          </cell>
          <cell r="L90">
            <v>372</v>
          </cell>
        </row>
        <row r="91">
          <cell r="C91" t="str">
            <v>Anker Jean</v>
          </cell>
          <cell r="D91" t="str">
            <v>Delémont-Ville / 1</v>
          </cell>
          <cell r="E91">
            <v>9</v>
          </cell>
          <cell r="F91" t="str">
            <v>B</v>
          </cell>
          <cell r="G91">
            <v>4</v>
          </cell>
          <cell r="H91">
            <v>94</v>
          </cell>
          <cell r="I91">
            <v>92</v>
          </cell>
          <cell r="J91">
            <v>87</v>
          </cell>
          <cell r="K91">
            <v>85</v>
          </cell>
          <cell r="L91">
            <v>358</v>
          </cell>
        </row>
        <row r="92">
          <cell r="C92" t="str">
            <v>Bron Christian</v>
          </cell>
          <cell r="D92" t="str">
            <v>Omega 007</v>
          </cell>
          <cell r="E92">
            <v>10</v>
          </cell>
          <cell r="F92" t="str">
            <v>A</v>
          </cell>
          <cell r="G92">
            <v>0</v>
          </cell>
          <cell r="H92">
            <v>347</v>
          </cell>
          <cell r="I92">
            <v>360</v>
          </cell>
          <cell r="J92">
            <v>360</v>
          </cell>
          <cell r="K92">
            <v>342</v>
          </cell>
        </row>
        <row r="93">
          <cell r="C93" t="str">
            <v>Bron Christian</v>
          </cell>
          <cell r="D93" t="str">
            <v>Omega 007</v>
          </cell>
          <cell r="E93">
            <v>10</v>
          </cell>
          <cell r="F93" t="str">
            <v>A</v>
          </cell>
          <cell r="G93">
            <v>1</v>
          </cell>
          <cell r="H93">
            <v>87</v>
          </cell>
          <cell r="I93">
            <v>88</v>
          </cell>
          <cell r="J93">
            <v>87</v>
          </cell>
          <cell r="K93">
            <v>85</v>
          </cell>
          <cell r="L93">
            <v>347</v>
          </cell>
        </row>
        <row r="94">
          <cell r="C94" t="str">
            <v>Bron Christian</v>
          </cell>
          <cell r="D94" t="str">
            <v>Omega 007</v>
          </cell>
          <cell r="E94">
            <v>10</v>
          </cell>
          <cell r="F94" t="str">
            <v>A</v>
          </cell>
          <cell r="G94">
            <v>2</v>
          </cell>
          <cell r="H94">
            <v>92</v>
          </cell>
          <cell r="I94">
            <v>93</v>
          </cell>
          <cell r="J94">
            <v>85</v>
          </cell>
          <cell r="K94">
            <v>90</v>
          </cell>
          <cell r="L94">
            <v>360</v>
          </cell>
        </row>
        <row r="95">
          <cell r="C95" t="str">
            <v>Bron Christian</v>
          </cell>
          <cell r="D95" t="str">
            <v>Omega 007</v>
          </cell>
          <cell r="E95">
            <v>10</v>
          </cell>
          <cell r="F95" t="str">
            <v>A</v>
          </cell>
          <cell r="G95">
            <v>3</v>
          </cell>
          <cell r="H95">
            <v>92</v>
          </cell>
          <cell r="I95">
            <v>89</v>
          </cell>
          <cell r="J95">
            <v>90</v>
          </cell>
          <cell r="K95">
            <v>89</v>
          </cell>
          <cell r="L95">
            <v>360</v>
          </cell>
        </row>
        <row r="96">
          <cell r="C96" t="str">
            <v>Bron Christian</v>
          </cell>
          <cell r="D96" t="str">
            <v>Omega 007</v>
          </cell>
          <cell r="E96">
            <v>10</v>
          </cell>
          <cell r="F96" t="str">
            <v>A</v>
          </cell>
          <cell r="G96">
            <v>4</v>
          </cell>
          <cell r="H96">
            <v>79</v>
          </cell>
          <cell r="I96">
            <v>88</v>
          </cell>
          <cell r="J96">
            <v>87</v>
          </cell>
          <cell r="K96">
            <v>88</v>
          </cell>
          <cell r="L96">
            <v>342</v>
          </cell>
        </row>
        <row r="97">
          <cell r="C97" t="str">
            <v>Chuat Thierry</v>
          </cell>
          <cell r="D97" t="str">
            <v>Omega 007</v>
          </cell>
          <cell r="E97">
            <v>10</v>
          </cell>
          <cell r="F97" t="str">
            <v>B</v>
          </cell>
          <cell r="G97">
            <v>0</v>
          </cell>
          <cell r="H97">
            <v>360</v>
          </cell>
          <cell r="I97">
            <v>344</v>
          </cell>
          <cell r="J97">
            <v>345</v>
          </cell>
          <cell r="K97">
            <v>345</v>
          </cell>
        </row>
        <row r="98">
          <cell r="C98" t="str">
            <v>Chuat Thierry</v>
          </cell>
          <cell r="D98" t="str">
            <v>Omega 007</v>
          </cell>
          <cell r="E98">
            <v>10</v>
          </cell>
          <cell r="F98" t="str">
            <v>B</v>
          </cell>
          <cell r="G98">
            <v>1</v>
          </cell>
          <cell r="H98">
            <v>89</v>
          </cell>
          <cell r="I98">
            <v>93</v>
          </cell>
          <cell r="J98">
            <v>92</v>
          </cell>
          <cell r="K98">
            <v>86</v>
          </cell>
          <cell r="L98">
            <v>360</v>
          </cell>
        </row>
        <row r="99">
          <cell r="C99" t="str">
            <v>Chuat Thierry</v>
          </cell>
          <cell r="D99" t="str">
            <v>Omega 007</v>
          </cell>
          <cell r="E99">
            <v>10</v>
          </cell>
          <cell r="F99" t="str">
            <v>B</v>
          </cell>
          <cell r="G99">
            <v>2</v>
          </cell>
          <cell r="H99">
            <v>84</v>
          </cell>
          <cell r="I99">
            <v>89</v>
          </cell>
          <cell r="J99">
            <v>88</v>
          </cell>
          <cell r="K99">
            <v>83</v>
          </cell>
          <cell r="L99">
            <v>344</v>
          </cell>
        </row>
        <row r="100">
          <cell r="C100" t="str">
            <v>Chuat Thierry</v>
          </cell>
          <cell r="D100" t="str">
            <v>Omega 007</v>
          </cell>
          <cell r="E100">
            <v>10</v>
          </cell>
          <cell r="F100" t="str">
            <v>B</v>
          </cell>
          <cell r="G100">
            <v>3</v>
          </cell>
          <cell r="H100">
            <v>85</v>
          </cell>
          <cell r="I100">
            <v>86</v>
          </cell>
          <cell r="J100">
            <v>85</v>
          </cell>
          <cell r="K100">
            <v>89</v>
          </cell>
          <cell r="L100">
            <v>345</v>
          </cell>
        </row>
        <row r="101">
          <cell r="C101" t="str">
            <v>Chuat Thierry</v>
          </cell>
          <cell r="D101" t="str">
            <v>Omega 007</v>
          </cell>
          <cell r="E101">
            <v>10</v>
          </cell>
          <cell r="F101" t="str">
            <v>B</v>
          </cell>
          <cell r="G101">
            <v>4</v>
          </cell>
          <cell r="H101">
            <v>90</v>
          </cell>
          <cell r="I101">
            <v>83</v>
          </cell>
          <cell r="J101">
            <v>85</v>
          </cell>
          <cell r="K101">
            <v>87</v>
          </cell>
          <cell r="L101">
            <v>345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J6" sqref="J6"/>
    </sheetView>
  </sheetViews>
  <sheetFormatPr baseColWidth="10" defaultRowHeight="12.75" x14ac:dyDescent="0.2"/>
  <cols>
    <col min="1" max="16384" width="11.42578125" style="132"/>
  </cols>
  <sheetData/>
  <sheetProtection password="DC57" sheet="1" objects="1" scenarios="1" selectLockedCells="1" selectUnlockedCells="1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54"/>
  <sheetViews>
    <sheetView workbookViewId="0">
      <selection activeCell="E12" sqref="E12:F12"/>
    </sheetView>
  </sheetViews>
  <sheetFormatPr baseColWidth="10" defaultRowHeight="12.75" x14ac:dyDescent="0.2"/>
  <cols>
    <col min="1" max="1" width="16.85546875" style="52" customWidth="1"/>
    <col min="2" max="3" width="11.42578125" style="52"/>
    <col min="4" max="6" width="15.7109375" style="52" customWidth="1"/>
    <col min="7" max="256" width="11.42578125" style="52"/>
    <col min="257" max="257" width="16.85546875" style="52" customWidth="1"/>
    <col min="258" max="259" width="11.42578125" style="52"/>
    <col min="260" max="262" width="15.7109375" style="52" customWidth="1"/>
    <col min="263" max="512" width="11.42578125" style="52"/>
    <col min="513" max="513" width="16.85546875" style="52" customWidth="1"/>
    <col min="514" max="515" width="11.42578125" style="52"/>
    <col min="516" max="518" width="15.7109375" style="52" customWidth="1"/>
    <col min="519" max="768" width="11.42578125" style="52"/>
    <col min="769" max="769" width="16.85546875" style="52" customWidth="1"/>
    <col min="770" max="771" width="11.42578125" style="52"/>
    <col min="772" max="774" width="15.7109375" style="52" customWidth="1"/>
    <col min="775" max="1024" width="11.42578125" style="52"/>
    <col min="1025" max="1025" width="16.85546875" style="52" customWidth="1"/>
    <col min="1026" max="1027" width="11.42578125" style="52"/>
    <col min="1028" max="1030" width="15.7109375" style="52" customWidth="1"/>
    <col min="1031" max="1280" width="11.42578125" style="52"/>
    <col min="1281" max="1281" width="16.85546875" style="52" customWidth="1"/>
    <col min="1282" max="1283" width="11.42578125" style="52"/>
    <col min="1284" max="1286" width="15.7109375" style="52" customWidth="1"/>
    <col min="1287" max="1536" width="11.42578125" style="52"/>
    <col min="1537" max="1537" width="16.85546875" style="52" customWidth="1"/>
    <col min="1538" max="1539" width="11.42578125" style="52"/>
    <col min="1540" max="1542" width="15.7109375" style="52" customWidth="1"/>
    <col min="1543" max="1792" width="11.42578125" style="52"/>
    <col min="1793" max="1793" width="16.85546875" style="52" customWidth="1"/>
    <col min="1794" max="1795" width="11.42578125" style="52"/>
    <col min="1796" max="1798" width="15.7109375" style="52" customWidth="1"/>
    <col min="1799" max="2048" width="11.42578125" style="52"/>
    <col min="2049" max="2049" width="16.85546875" style="52" customWidth="1"/>
    <col min="2050" max="2051" width="11.42578125" style="52"/>
    <col min="2052" max="2054" width="15.7109375" style="52" customWidth="1"/>
    <col min="2055" max="2304" width="11.42578125" style="52"/>
    <col min="2305" max="2305" width="16.85546875" style="52" customWidth="1"/>
    <col min="2306" max="2307" width="11.42578125" style="52"/>
    <col min="2308" max="2310" width="15.7109375" style="52" customWidth="1"/>
    <col min="2311" max="2560" width="11.42578125" style="52"/>
    <col min="2561" max="2561" width="16.85546875" style="52" customWidth="1"/>
    <col min="2562" max="2563" width="11.42578125" style="52"/>
    <col min="2564" max="2566" width="15.7109375" style="52" customWidth="1"/>
    <col min="2567" max="2816" width="11.42578125" style="52"/>
    <col min="2817" max="2817" width="16.85546875" style="52" customWidth="1"/>
    <col min="2818" max="2819" width="11.42578125" style="52"/>
    <col min="2820" max="2822" width="15.7109375" style="52" customWidth="1"/>
    <col min="2823" max="3072" width="11.42578125" style="52"/>
    <col min="3073" max="3073" width="16.85546875" style="52" customWidth="1"/>
    <col min="3074" max="3075" width="11.42578125" style="52"/>
    <col min="3076" max="3078" width="15.7109375" style="52" customWidth="1"/>
    <col min="3079" max="3328" width="11.42578125" style="52"/>
    <col min="3329" max="3329" width="16.85546875" style="52" customWidth="1"/>
    <col min="3330" max="3331" width="11.42578125" style="52"/>
    <col min="3332" max="3334" width="15.7109375" style="52" customWidth="1"/>
    <col min="3335" max="3584" width="11.42578125" style="52"/>
    <col min="3585" max="3585" width="16.85546875" style="52" customWidth="1"/>
    <col min="3586" max="3587" width="11.42578125" style="52"/>
    <col min="3588" max="3590" width="15.7109375" style="52" customWidth="1"/>
    <col min="3591" max="3840" width="11.42578125" style="52"/>
    <col min="3841" max="3841" width="16.85546875" style="52" customWidth="1"/>
    <col min="3842" max="3843" width="11.42578125" style="52"/>
    <col min="3844" max="3846" width="15.7109375" style="52" customWidth="1"/>
    <col min="3847" max="4096" width="11.42578125" style="52"/>
    <col min="4097" max="4097" width="16.85546875" style="52" customWidth="1"/>
    <col min="4098" max="4099" width="11.42578125" style="52"/>
    <col min="4100" max="4102" width="15.7109375" style="52" customWidth="1"/>
    <col min="4103" max="4352" width="11.42578125" style="52"/>
    <col min="4353" max="4353" width="16.85546875" style="52" customWidth="1"/>
    <col min="4354" max="4355" width="11.42578125" style="52"/>
    <col min="4356" max="4358" width="15.7109375" style="52" customWidth="1"/>
    <col min="4359" max="4608" width="11.42578125" style="52"/>
    <col min="4609" max="4609" width="16.85546875" style="52" customWidth="1"/>
    <col min="4610" max="4611" width="11.42578125" style="52"/>
    <col min="4612" max="4614" width="15.7109375" style="52" customWidth="1"/>
    <col min="4615" max="4864" width="11.42578125" style="52"/>
    <col min="4865" max="4865" width="16.85546875" style="52" customWidth="1"/>
    <col min="4866" max="4867" width="11.42578125" style="52"/>
    <col min="4868" max="4870" width="15.7109375" style="52" customWidth="1"/>
    <col min="4871" max="5120" width="11.42578125" style="52"/>
    <col min="5121" max="5121" width="16.85546875" style="52" customWidth="1"/>
    <col min="5122" max="5123" width="11.42578125" style="52"/>
    <col min="5124" max="5126" width="15.7109375" style="52" customWidth="1"/>
    <col min="5127" max="5376" width="11.42578125" style="52"/>
    <col min="5377" max="5377" width="16.85546875" style="52" customWidth="1"/>
    <col min="5378" max="5379" width="11.42578125" style="52"/>
    <col min="5380" max="5382" width="15.7109375" style="52" customWidth="1"/>
    <col min="5383" max="5632" width="11.42578125" style="52"/>
    <col min="5633" max="5633" width="16.85546875" style="52" customWidth="1"/>
    <col min="5634" max="5635" width="11.42578125" style="52"/>
    <col min="5636" max="5638" width="15.7109375" style="52" customWidth="1"/>
    <col min="5639" max="5888" width="11.42578125" style="52"/>
    <col min="5889" max="5889" width="16.85546875" style="52" customWidth="1"/>
    <col min="5890" max="5891" width="11.42578125" style="52"/>
    <col min="5892" max="5894" width="15.7109375" style="52" customWidth="1"/>
    <col min="5895" max="6144" width="11.42578125" style="52"/>
    <col min="6145" max="6145" width="16.85546875" style="52" customWidth="1"/>
    <col min="6146" max="6147" width="11.42578125" style="52"/>
    <col min="6148" max="6150" width="15.7109375" style="52" customWidth="1"/>
    <col min="6151" max="6400" width="11.42578125" style="52"/>
    <col min="6401" max="6401" width="16.85546875" style="52" customWidth="1"/>
    <col min="6402" max="6403" width="11.42578125" style="52"/>
    <col min="6404" max="6406" width="15.7109375" style="52" customWidth="1"/>
    <col min="6407" max="6656" width="11.42578125" style="52"/>
    <col min="6657" max="6657" width="16.85546875" style="52" customWidth="1"/>
    <col min="6658" max="6659" width="11.42578125" style="52"/>
    <col min="6660" max="6662" width="15.7109375" style="52" customWidth="1"/>
    <col min="6663" max="6912" width="11.42578125" style="52"/>
    <col min="6913" max="6913" width="16.85546875" style="52" customWidth="1"/>
    <col min="6914" max="6915" width="11.42578125" style="52"/>
    <col min="6916" max="6918" width="15.7109375" style="52" customWidth="1"/>
    <col min="6919" max="7168" width="11.42578125" style="52"/>
    <col min="7169" max="7169" width="16.85546875" style="52" customWidth="1"/>
    <col min="7170" max="7171" width="11.42578125" style="52"/>
    <col min="7172" max="7174" width="15.7109375" style="52" customWidth="1"/>
    <col min="7175" max="7424" width="11.42578125" style="52"/>
    <col min="7425" max="7425" width="16.85546875" style="52" customWidth="1"/>
    <col min="7426" max="7427" width="11.42578125" style="52"/>
    <col min="7428" max="7430" width="15.7109375" style="52" customWidth="1"/>
    <col min="7431" max="7680" width="11.42578125" style="52"/>
    <col min="7681" max="7681" width="16.85546875" style="52" customWidth="1"/>
    <col min="7682" max="7683" width="11.42578125" style="52"/>
    <col min="7684" max="7686" width="15.7109375" style="52" customWidth="1"/>
    <col min="7687" max="7936" width="11.42578125" style="52"/>
    <col min="7937" max="7937" width="16.85546875" style="52" customWidth="1"/>
    <col min="7938" max="7939" width="11.42578125" style="52"/>
    <col min="7940" max="7942" width="15.7109375" style="52" customWidth="1"/>
    <col min="7943" max="8192" width="11.42578125" style="52"/>
    <col min="8193" max="8193" width="16.85546875" style="52" customWidth="1"/>
    <col min="8194" max="8195" width="11.42578125" style="52"/>
    <col min="8196" max="8198" width="15.7109375" style="52" customWidth="1"/>
    <col min="8199" max="8448" width="11.42578125" style="52"/>
    <col min="8449" max="8449" width="16.85546875" style="52" customWidth="1"/>
    <col min="8450" max="8451" width="11.42578125" style="52"/>
    <col min="8452" max="8454" width="15.7109375" style="52" customWidth="1"/>
    <col min="8455" max="8704" width="11.42578125" style="52"/>
    <col min="8705" max="8705" width="16.85546875" style="52" customWidth="1"/>
    <col min="8706" max="8707" width="11.42578125" style="52"/>
    <col min="8708" max="8710" width="15.7109375" style="52" customWidth="1"/>
    <col min="8711" max="8960" width="11.42578125" style="52"/>
    <col min="8961" max="8961" width="16.85546875" style="52" customWidth="1"/>
    <col min="8962" max="8963" width="11.42578125" style="52"/>
    <col min="8964" max="8966" width="15.7109375" style="52" customWidth="1"/>
    <col min="8967" max="9216" width="11.42578125" style="52"/>
    <col min="9217" max="9217" width="16.85546875" style="52" customWidth="1"/>
    <col min="9218" max="9219" width="11.42578125" style="52"/>
    <col min="9220" max="9222" width="15.7109375" style="52" customWidth="1"/>
    <col min="9223" max="9472" width="11.42578125" style="52"/>
    <col min="9473" max="9473" width="16.85546875" style="52" customWidth="1"/>
    <col min="9474" max="9475" width="11.42578125" style="52"/>
    <col min="9476" max="9478" width="15.7109375" style="52" customWidth="1"/>
    <col min="9479" max="9728" width="11.42578125" style="52"/>
    <col min="9729" max="9729" width="16.85546875" style="52" customWidth="1"/>
    <col min="9730" max="9731" width="11.42578125" style="52"/>
    <col min="9732" max="9734" width="15.7109375" style="52" customWidth="1"/>
    <col min="9735" max="9984" width="11.42578125" style="52"/>
    <col min="9985" max="9985" width="16.85546875" style="52" customWidth="1"/>
    <col min="9986" max="9987" width="11.42578125" style="52"/>
    <col min="9988" max="9990" width="15.7109375" style="52" customWidth="1"/>
    <col min="9991" max="10240" width="11.42578125" style="52"/>
    <col min="10241" max="10241" width="16.85546875" style="52" customWidth="1"/>
    <col min="10242" max="10243" width="11.42578125" style="52"/>
    <col min="10244" max="10246" width="15.7109375" style="52" customWidth="1"/>
    <col min="10247" max="10496" width="11.42578125" style="52"/>
    <col min="10497" max="10497" width="16.85546875" style="52" customWidth="1"/>
    <col min="10498" max="10499" width="11.42578125" style="52"/>
    <col min="10500" max="10502" width="15.7109375" style="52" customWidth="1"/>
    <col min="10503" max="10752" width="11.42578125" style="52"/>
    <col min="10753" max="10753" width="16.85546875" style="52" customWidth="1"/>
    <col min="10754" max="10755" width="11.42578125" style="52"/>
    <col min="10756" max="10758" width="15.7109375" style="52" customWidth="1"/>
    <col min="10759" max="11008" width="11.42578125" style="52"/>
    <col min="11009" max="11009" width="16.85546875" style="52" customWidth="1"/>
    <col min="11010" max="11011" width="11.42578125" style="52"/>
    <col min="11012" max="11014" width="15.7109375" style="52" customWidth="1"/>
    <col min="11015" max="11264" width="11.42578125" style="52"/>
    <col min="11265" max="11265" width="16.85546875" style="52" customWidth="1"/>
    <col min="11266" max="11267" width="11.42578125" style="52"/>
    <col min="11268" max="11270" width="15.7109375" style="52" customWidth="1"/>
    <col min="11271" max="11520" width="11.42578125" style="52"/>
    <col min="11521" max="11521" width="16.85546875" style="52" customWidth="1"/>
    <col min="11522" max="11523" width="11.42578125" style="52"/>
    <col min="11524" max="11526" width="15.7109375" style="52" customWidth="1"/>
    <col min="11527" max="11776" width="11.42578125" style="52"/>
    <col min="11777" max="11777" width="16.85546875" style="52" customWidth="1"/>
    <col min="11778" max="11779" width="11.42578125" style="52"/>
    <col min="11780" max="11782" width="15.7109375" style="52" customWidth="1"/>
    <col min="11783" max="12032" width="11.42578125" style="52"/>
    <col min="12033" max="12033" width="16.85546875" style="52" customWidth="1"/>
    <col min="12034" max="12035" width="11.42578125" style="52"/>
    <col min="12036" max="12038" width="15.7109375" style="52" customWidth="1"/>
    <col min="12039" max="12288" width="11.42578125" style="52"/>
    <col min="12289" max="12289" width="16.85546875" style="52" customWidth="1"/>
    <col min="12290" max="12291" width="11.42578125" style="52"/>
    <col min="12292" max="12294" width="15.7109375" style="52" customWidth="1"/>
    <col min="12295" max="12544" width="11.42578125" style="52"/>
    <col min="12545" max="12545" width="16.85546875" style="52" customWidth="1"/>
    <col min="12546" max="12547" width="11.42578125" style="52"/>
    <col min="12548" max="12550" width="15.7109375" style="52" customWidth="1"/>
    <col min="12551" max="12800" width="11.42578125" style="52"/>
    <col min="12801" max="12801" width="16.85546875" style="52" customWidth="1"/>
    <col min="12802" max="12803" width="11.42578125" style="52"/>
    <col min="12804" max="12806" width="15.7109375" style="52" customWidth="1"/>
    <col min="12807" max="13056" width="11.42578125" style="52"/>
    <col min="13057" max="13057" width="16.85546875" style="52" customWidth="1"/>
    <col min="13058" max="13059" width="11.42578125" style="52"/>
    <col min="13060" max="13062" width="15.7109375" style="52" customWidth="1"/>
    <col min="13063" max="13312" width="11.42578125" style="52"/>
    <col min="13313" max="13313" width="16.85546875" style="52" customWidth="1"/>
    <col min="13314" max="13315" width="11.42578125" style="52"/>
    <col min="13316" max="13318" width="15.7109375" style="52" customWidth="1"/>
    <col min="13319" max="13568" width="11.42578125" style="52"/>
    <col min="13569" max="13569" width="16.85546875" style="52" customWidth="1"/>
    <col min="13570" max="13571" width="11.42578125" style="52"/>
    <col min="13572" max="13574" width="15.7109375" style="52" customWidth="1"/>
    <col min="13575" max="13824" width="11.42578125" style="52"/>
    <col min="13825" max="13825" width="16.85546875" style="52" customWidth="1"/>
    <col min="13826" max="13827" width="11.42578125" style="52"/>
    <col min="13828" max="13830" width="15.7109375" style="52" customWidth="1"/>
    <col min="13831" max="14080" width="11.42578125" style="52"/>
    <col min="14081" max="14081" width="16.85546875" style="52" customWidth="1"/>
    <col min="14082" max="14083" width="11.42578125" style="52"/>
    <col min="14084" max="14086" width="15.7109375" style="52" customWidth="1"/>
    <col min="14087" max="14336" width="11.42578125" style="52"/>
    <col min="14337" max="14337" width="16.85546875" style="52" customWidth="1"/>
    <col min="14338" max="14339" width="11.42578125" style="52"/>
    <col min="14340" max="14342" width="15.7109375" style="52" customWidth="1"/>
    <col min="14343" max="14592" width="11.42578125" style="52"/>
    <col min="14593" max="14593" width="16.85546875" style="52" customWidth="1"/>
    <col min="14594" max="14595" width="11.42578125" style="52"/>
    <col min="14596" max="14598" width="15.7109375" style="52" customWidth="1"/>
    <col min="14599" max="14848" width="11.42578125" style="52"/>
    <col min="14849" max="14849" width="16.85546875" style="52" customWidth="1"/>
    <col min="14850" max="14851" width="11.42578125" style="52"/>
    <col min="14852" max="14854" width="15.7109375" style="52" customWidth="1"/>
    <col min="14855" max="15104" width="11.42578125" style="52"/>
    <col min="15105" max="15105" width="16.85546875" style="52" customWidth="1"/>
    <col min="15106" max="15107" width="11.42578125" style="52"/>
    <col min="15108" max="15110" width="15.7109375" style="52" customWidth="1"/>
    <col min="15111" max="15360" width="11.42578125" style="52"/>
    <col min="15361" max="15361" width="16.85546875" style="52" customWidth="1"/>
    <col min="15362" max="15363" width="11.42578125" style="52"/>
    <col min="15364" max="15366" width="15.7109375" style="52" customWidth="1"/>
    <col min="15367" max="15616" width="11.42578125" style="52"/>
    <col min="15617" max="15617" width="16.85546875" style="52" customWidth="1"/>
    <col min="15618" max="15619" width="11.42578125" style="52"/>
    <col min="15620" max="15622" width="15.7109375" style="52" customWidth="1"/>
    <col min="15623" max="15872" width="11.42578125" style="52"/>
    <col min="15873" max="15873" width="16.85546875" style="52" customWidth="1"/>
    <col min="15874" max="15875" width="11.42578125" style="52"/>
    <col min="15876" max="15878" width="15.7109375" style="52" customWidth="1"/>
    <col min="15879" max="16128" width="11.42578125" style="52"/>
    <col min="16129" max="16129" width="16.85546875" style="52" customWidth="1"/>
    <col min="16130" max="16131" width="11.42578125" style="52"/>
    <col min="16132" max="16134" width="15.7109375" style="52" customWidth="1"/>
    <col min="16135" max="16384" width="11.42578125" style="52"/>
  </cols>
  <sheetData>
    <row r="1" spans="1:7" ht="20.100000000000001" customHeight="1" x14ac:dyDescent="0.2">
      <c r="B1" s="60" t="s">
        <v>334</v>
      </c>
      <c r="C1" s="593" t="s">
        <v>335</v>
      </c>
      <c r="D1" s="593"/>
      <c r="E1" s="593"/>
      <c r="F1" s="593"/>
      <c r="G1" s="61"/>
    </row>
    <row r="2" spans="1:7" ht="20.100000000000001" customHeight="1" x14ac:dyDescent="0.2">
      <c r="B2" s="60" t="s">
        <v>336</v>
      </c>
      <c r="C2" s="593" t="s">
        <v>337</v>
      </c>
      <c r="D2" s="593"/>
      <c r="E2" s="593"/>
      <c r="F2" s="593"/>
      <c r="G2" s="61"/>
    </row>
    <row r="3" spans="1:7" ht="39.950000000000003" customHeight="1" x14ac:dyDescent="0.2">
      <c r="B3" s="74" t="s">
        <v>338</v>
      </c>
      <c r="C3" s="594" t="s">
        <v>383</v>
      </c>
      <c r="D3" s="595"/>
      <c r="E3" s="595"/>
      <c r="F3" s="595"/>
      <c r="G3" s="63"/>
    </row>
    <row r="7" spans="1:7" ht="18.75" x14ac:dyDescent="0.3">
      <c r="A7" s="606" t="s">
        <v>420</v>
      </c>
      <c r="B7" s="606"/>
      <c r="C7" s="96"/>
    </row>
    <row r="9" spans="1:7" x14ac:dyDescent="0.2">
      <c r="A9" s="75" t="s">
        <v>340</v>
      </c>
      <c r="B9" s="605"/>
      <c r="C9" s="605"/>
      <c r="D9" s="75" t="s">
        <v>341</v>
      </c>
      <c r="E9" s="605"/>
      <c r="F9" s="605"/>
    </row>
    <row r="10" spans="1:7" x14ac:dyDescent="0.2">
      <c r="A10" s="75" t="s">
        <v>342</v>
      </c>
      <c r="B10" s="605"/>
      <c r="C10" s="605"/>
      <c r="D10" s="75" t="s">
        <v>343</v>
      </c>
      <c r="E10" s="605"/>
      <c r="F10" s="605"/>
    </row>
    <row r="11" spans="1:7" x14ac:dyDescent="0.2">
      <c r="A11" s="75" t="s">
        <v>344</v>
      </c>
      <c r="B11" s="605"/>
      <c r="C11" s="600"/>
      <c r="D11" s="600"/>
      <c r="E11" s="600"/>
      <c r="F11" s="600"/>
    </row>
    <row r="12" spans="1:7" x14ac:dyDescent="0.2">
      <c r="A12" s="75" t="s">
        <v>345</v>
      </c>
      <c r="B12" s="605"/>
      <c r="C12" s="605"/>
      <c r="D12" s="75" t="s">
        <v>346</v>
      </c>
      <c r="E12" s="605"/>
      <c r="F12" s="605"/>
    </row>
    <row r="13" spans="1:7" x14ac:dyDescent="0.2">
      <c r="A13" s="75" t="s">
        <v>347</v>
      </c>
      <c r="B13" s="76"/>
      <c r="C13" s="76"/>
      <c r="D13" s="605"/>
      <c r="E13" s="600"/>
      <c r="F13" s="600"/>
    </row>
    <row r="14" spans="1:7" x14ac:dyDescent="0.2">
      <c r="A14" s="77"/>
      <c r="B14" s="77"/>
      <c r="C14" s="77"/>
      <c r="D14" s="77"/>
      <c r="E14" s="77"/>
      <c r="F14" s="77"/>
    </row>
    <row r="15" spans="1:7" x14ac:dyDescent="0.2">
      <c r="A15" s="77"/>
      <c r="B15" s="77"/>
      <c r="C15" s="77"/>
      <c r="D15" s="77"/>
      <c r="E15" s="77"/>
      <c r="F15" s="77"/>
    </row>
    <row r="16" spans="1:7" x14ac:dyDescent="0.2">
      <c r="A16" s="78" t="s">
        <v>399</v>
      </c>
      <c r="B16" s="77"/>
      <c r="C16" s="77"/>
      <c r="D16" s="77"/>
      <c r="E16" s="77"/>
      <c r="F16" s="77"/>
    </row>
    <row r="17" spans="1:6" x14ac:dyDescent="0.2">
      <c r="D17" s="64" t="s">
        <v>349</v>
      </c>
      <c r="E17" s="64" t="s">
        <v>350</v>
      </c>
      <c r="F17" s="62"/>
    </row>
    <row r="18" spans="1:6" x14ac:dyDescent="0.2">
      <c r="A18" s="607" t="s">
        <v>351</v>
      </c>
      <c r="B18" s="600"/>
      <c r="C18" s="600"/>
      <c r="D18" s="62"/>
      <c r="E18" s="65"/>
      <c r="F18" s="66"/>
    </row>
    <row r="19" spans="1:6" x14ac:dyDescent="0.2">
      <c r="A19" s="607" t="s">
        <v>236</v>
      </c>
      <c r="B19" s="600"/>
      <c r="C19" s="600"/>
      <c r="D19" s="62"/>
      <c r="E19" s="65"/>
      <c r="F19" s="66">
        <f>D19*E19</f>
        <v>0</v>
      </c>
    </row>
    <row r="20" spans="1:6" x14ac:dyDescent="0.2">
      <c r="A20" s="600" t="s">
        <v>400</v>
      </c>
      <c r="B20" s="600"/>
      <c r="C20" s="600"/>
      <c r="D20" s="62"/>
      <c r="E20" s="65"/>
      <c r="F20" s="66">
        <f>D20*E20</f>
        <v>0</v>
      </c>
    </row>
    <row r="22" spans="1:6" hidden="1" x14ac:dyDescent="0.2"/>
    <row r="24" spans="1:6" x14ac:dyDescent="0.2">
      <c r="A24" s="78" t="s">
        <v>421</v>
      </c>
      <c r="B24" s="77"/>
      <c r="C24" s="77"/>
      <c r="D24" s="77"/>
      <c r="E24" s="77"/>
      <c r="F24" s="77"/>
    </row>
    <row r="25" spans="1:6" x14ac:dyDescent="0.2">
      <c r="D25" s="64" t="s">
        <v>349</v>
      </c>
      <c r="E25" s="64" t="s">
        <v>350</v>
      </c>
      <c r="F25" s="62"/>
    </row>
    <row r="26" spans="1:6" x14ac:dyDescent="0.2">
      <c r="A26" s="607" t="s">
        <v>351</v>
      </c>
      <c r="B26" s="600"/>
      <c r="C26" s="600"/>
      <c r="D26" s="62"/>
      <c r="E26" s="65"/>
      <c r="F26" s="66">
        <f>D26*E26</f>
        <v>0</v>
      </c>
    </row>
    <row r="27" spans="1:6" x14ac:dyDescent="0.2">
      <c r="A27" s="607" t="s">
        <v>236</v>
      </c>
      <c r="B27" s="600"/>
      <c r="C27" s="600"/>
      <c r="D27" s="62"/>
      <c r="E27" s="65"/>
      <c r="F27" s="66">
        <f>D27*E27</f>
        <v>0</v>
      </c>
    </row>
    <row r="28" spans="1:6" x14ac:dyDescent="0.2">
      <c r="A28" s="600" t="s">
        <v>400</v>
      </c>
      <c r="B28" s="600"/>
      <c r="C28" s="600"/>
      <c r="D28" s="62"/>
      <c r="E28" s="65"/>
      <c r="F28" s="66">
        <f>D28*E28</f>
        <v>0</v>
      </c>
    </row>
    <row r="31" spans="1:6" x14ac:dyDescent="0.2">
      <c r="A31" s="78" t="s">
        <v>401</v>
      </c>
      <c r="B31" s="77"/>
      <c r="C31" s="77"/>
      <c r="D31" s="77"/>
      <c r="E31" s="77"/>
      <c r="F31" s="77"/>
    </row>
    <row r="32" spans="1:6" x14ac:dyDescent="0.2">
      <c r="D32" s="64" t="s">
        <v>349</v>
      </c>
      <c r="E32" s="64" t="s">
        <v>350</v>
      </c>
      <c r="F32" s="62"/>
    </row>
    <row r="33" spans="1:6" x14ac:dyDescent="0.2">
      <c r="A33" s="607" t="s">
        <v>351</v>
      </c>
      <c r="B33" s="600"/>
      <c r="C33" s="600"/>
      <c r="D33" s="62"/>
      <c r="E33" s="65"/>
      <c r="F33" s="66"/>
    </row>
    <row r="34" spans="1:6" x14ac:dyDescent="0.2">
      <c r="A34" s="607" t="s">
        <v>236</v>
      </c>
      <c r="B34" s="600"/>
      <c r="C34" s="600"/>
      <c r="D34" s="62"/>
      <c r="E34" s="65"/>
      <c r="F34" s="66">
        <f>D34*E34</f>
        <v>0</v>
      </c>
    </row>
    <row r="35" spans="1:6" x14ac:dyDescent="0.2">
      <c r="A35" s="600" t="s">
        <v>400</v>
      </c>
      <c r="B35" s="600"/>
      <c r="C35" s="600"/>
      <c r="D35" s="62"/>
      <c r="E35" s="65"/>
      <c r="F35" s="66">
        <f>D35*E35</f>
        <v>0</v>
      </c>
    </row>
    <row r="36" spans="1:6" ht="15" x14ac:dyDescent="0.25">
      <c r="A36"/>
      <c r="B36"/>
      <c r="C36"/>
      <c r="D36"/>
      <c r="E36"/>
      <c r="F36"/>
    </row>
    <row r="37" spans="1:6" ht="13.5" hidden="1" customHeight="1" thickBot="1" x14ac:dyDescent="0.25">
      <c r="A37" s="608" t="s">
        <v>355</v>
      </c>
      <c r="B37" s="608"/>
      <c r="C37" s="609"/>
      <c r="D37" s="79"/>
      <c r="E37" s="80"/>
      <c r="F37" s="81"/>
    </row>
    <row r="38" spans="1:6" ht="12.75" hidden="1" customHeight="1" x14ac:dyDescent="0.2"/>
    <row r="40" spans="1:6" ht="13.5" thickBot="1" x14ac:dyDescent="0.25">
      <c r="C40" s="82" t="s">
        <v>356</v>
      </c>
      <c r="D40" s="82"/>
      <c r="E40" s="82"/>
      <c r="F40" s="83">
        <f>SUM(F18:F35)</f>
        <v>0</v>
      </c>
    </row>
    <row r="41" spans="1:6" ht="13.5" thickTop="1" x14ac:dyDescent="0.2">
      <c r="C41" s="72"/>
      <c r="D41" s="72"/>
      <c r="E41" s="72"/>
      <c r="F41" s="73"/>
    </row>
    <row r="42" spans="1:6" ht="15" x14ac:dyDescent="0.25">
      <c r="A42"/>
      <c r="B42"/>
      <c r="C42"/>
      <c r="D42"/>
      <c r="E42"/>
      <c r="F42"/>
    </row>
    <row r="43" spans="1:6" hidden="1" x14ac:dyDescent="0.2"/>
    <row r="44" spans="1:6" x14ac:dyDescent="0.2">
      <c r="A44" s="592"/>
      <c r="B44" s="592"/>
      <c r="C44" s="592"/>
      <c r="D44" s="592"/>
      <c r="E44" s="592"/>
    </row>
    <row r="45" spans="1:6" x14ac:dyDescent="0.2">
      <c r="A45" s="84"/>
      <c r="B45" s="84"/>
      <c r="C45" s="84"/>
      <c r="D45" s="84"/>
      <c r="E45" s="84"/>
    </row>
    <row r="47" spans="1:6" x14ac:dyDescent="0.2">
      <c r="A47" s="592" t="s">
        <v>357</v>
      </c>
      <c r="B47" s="592"/>
      <c r="C47" s="592"/>
      <c r="D47" s="592"/>
    </row>
    <row r="48" spans="1:6" x14ac:dyDescent="0.2">
      <c r="A48" s="86" t="s">
        <v>507</v>
      </c>
    </row>
    <row r="52" spans="1:4" x14ac:dyDescent="0.2">
      <c r="A52" s="597" t="s">
        <v>508</v>
      </c>
      <c r="B52" s="592"/>
    </row>
    <row r="54" spans="1:4" x14ac:dyDescent="0.2">
      <c r="A54" s="592"/>
      <c r="B54" s="592"/>
      <c r="C54" s="592"/>
      <c r="D54" s="592"/>
    </row>
  </sheetData>
  <mergeCells count="26">
    <mergeCell ref="A52:B52"/>
    <mergeCell ref="A54:D54"/>
    <mergeCell ref="A33:C33"/>
    <mergeCell ref="A34:C34"/>
    <mergeCell ref="A35:C35"/>
    <mergeCell ref="A37:C37"/>
    <mergeCell ref="A44:E44"/>
    <mergeCell ref="A47:D47"/>
    <mergeCell ref="A28:C28"/>
    <mergeCell ref="B10:C10"/>
    <mergeCell ref="E10:F10"/>
    <mergeCell ref="B11:F11"/>
    <mergeCell ref="B12:C12"/>
    <mergeCell ref="E12:F12"/>
    <mergeCell ref="D13:F13"/>
    <mergeCell ref="A18:C18"/>
    <mergeCell ref="A19:C19"/>
    <mergeCell ref="A20:C20"/>
    <mergeCell ref="A26:C26"/>
    <mergeCell ref="A27:C27"/>
    <mergeCell ref="C1:F1"/>
    <mergeCell ref="C2:F2"/>
    <mergeCell ref="C3:F3"/>
    <mergeCell ref="B9:C9"/>
    <mergeCell ref="E9:F9"/>
    <mergeCell ref="A7:B7"/>
  </mergeCells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G48"/>
  <sheetViews>
    <sheetView workbookViewId="0">
      <selection activeCell="D20" sqref="D20:D21"/>
    </sheetView>
  </sheetViews>
  <sheetFormatPr baseColWidth="10" defaultRowHeight="12.75" x14ac:dyDescent="0.25"/>
  <cols>
    <col min="1" max="1" width="32.7109375" style="32" customWidth="1"/>
    <col min="2" max="2" width="11.28515625" style="32" bestFit="1" customWidth="1"/>
    <col min="3" max="3" width="6.85546875" style="32" bestFit="1" customWidth="1"/>
    <col min="4" max="6" width="15.7109375" style="32" customWidth="1"/>
    <col min="7" max="16384" width="11.42578125" style="32"/>
  </cols>
  <sheetData>
    <row r="1" spans="1:7" ht="20.100000000000001" customHeight="1" x14ac:dyDescent="0.25">
      <c r="B1" s="33" t="s">
        <v>410</v>
      </c>
      <c r="C1" s="611" t="s">
        <v>335</v>
      </c>
      <c r="D1" s="611"/>
      <c r="E1" s="611"/>
      <c r="F1" s="611"/>
      <c r="G1" s="34"/>
    </row>
    <row r="2" spans="1:7" ht="20.100000000000001" customHeight="1" x14ac:dyDescent="0.25">
      <c r="B2" s="33" t="s">
        <v>411</v>
      </c>
      <c r="C2" s="611" t="s">
        <v>337</v>
      </c>
      <c r="D2" s="611"/>
      <c r="E2" s="611"/>
      <c r="F2" s="611"/>
      <c r="G2" s="34"/>
    </row>
    <row r="3" spans="1:7" ht="39.950000000000003" customHeight="1" x14ac:dyDescent="0.25">
      <c r="B3" s="35" t="s">
        <v>338</v>
      </c>
      <c r="C3" s="612" t="s">
        <v>339</v>
      </c>
      <c r="D3" s="613"/>
      <c r="E3" s="613"/>
      <c r="F3" s="613"/>
      <c r="G3" s="36"/>
    </row>
    <row r="7" spans="1:7" ht="18" x14ac:dyDescent="0.25">
      <c r="A7" s="37" t="s">
        <v>408</v>
      </c>
      <c r="B7" s="37"/>
      <c r="C7" s="38"/>
      <c r="D7" s="38"/>
      <c r="E7" s="85" t="s">
        <v>409</v>
      </c>
      <c r="F7" s="38"/>
    </row>
    <row r="9" spans="1:7" x14ac:dyDescent="0.25">
      <c r="A9" s="39" t="s">
        <v>340</v>
      </c>
      <c r="B9" s="610"/>
      <c r="C9" s="610"/>
      <c r="D9" s="39" t="s">
        <v>341</v>
      </c>
      <c r="E9" s="610"/>
      <c r="F9" s="610"/>
    </row>
    <row r="10" spans="1:7" x14ac:dyDescent="0.25">
      <c r="A10" s="39" t="s">
        <v>342</v>
      </c>
      <c r="B10" s="610"/>
      <c r="C10" s="610"/>
      <c r="D10" s="39" t="s">
        <v>343</v>
      </c>
      <c r="E10" s="610"/>
      <c r="F10" s="610"/>
    </row>
    <row r="11" spans="1:7" x14ac:dyDescent="0.25">
      <c r="A11" s="39" t="s">
        <v>344</v>
      </c>
      <c r="B11" s="610"/>
      <c r="C11" s="610"/>
      <c r="D11" s="610"/>
      <c r="E11" s="610"/>
      <c r="F11" s="610"/>
    </row>
    <row r="12" spans="1:7" x14ac:dyDescent="0.25">
      <c r="A12" s="39" t="s">
        <v>345</v>
      </c>
      <c r="B12" s="610"/>
      <c r="C12" s="610"/>
      <c r="D12" s="39" t="s">
        <v>346</v>
      </c>
      <c r="E12" s="610"/>
      <c r="F12" s="610"/>
    </row>
    <row r="13" spans="1:7" x14ac:dyDescent="0.25">
      <c r="A13" s="614" t="s">
        <v>347</v>
      </c>
      <c r="B13" s="615"/>
      <c r="C13" s="616"/>
      <c r="D13" s="610"/>
      <c r="E13" s="610"/>
      <c r="F13" s="610"/>
    </row>
    <row r="17" spans="1:6" hidden="1" x14ac:dyDescent="0.25"/>
    <row r="19" spans="1:6" x14ac:dyDescent="0.25">
      <c r="A19" s="40" t="s">
        <v>348</v>
      </c>
    </row>
    <row r="20" spans="1:6" x14ac:dyDescent="0.25">
      <c r="D20" s="41" t="s">
        <v>349</v>
      </c>
      <c r="E20" s="41" t="s">
        <v>350</v>
      </c>
      <c r="F20" s="42"/>
    </row>
    <row r="21" spans="1:6" x14ac:dyDescent="0.25">
      <c r="A21" s="610" t="s">
        <v>351</v>
      </c>
      <c r="B21" s="610"/>
      <c r="C21" s="610"/>
      <c r="D21" s="42"/>
      <c r="E21" s="43"/>
      <c r="F21" s="44">
        <f>D21*E21</f>
        <v>0</v>
      </c>
    </row>
    <row r="22" spans="1:6" x14ac:dyDescent="0.25">
      <c r="A22" s="610" t="s">
        <v>352</v>
      </c>
      <c r="B22" s="610"/>
      <c r="C22" s="610"/>
      <c r="D22" s="42"/>
      <c r="E22" s="43"/>
      <c r="F22" s="44">
        <f>D22*E22</f>
        <v>0</v>
      </c>
    </row>
    <row r="23" spans="1:6" x14ac:dyDescent="0.25">
      <c r="A23" s="610" t="s">
        <v>353</v>
      </c>
      <c r="B23" s="610"/>
      <c r="C23" s="610"/>
      <c r="D23" s="42"/>
      <c r="E23" s="43"/>
      <c r="F23" s="44">
        <f>D23*E23</f>
        <v>0</v>
      </c>
    </row>
    <row r="26" spans="1:6" x14ac:dyDescent="0.25">
      <c r="A26" s="40" t="s">
        <v>354</v>
      </c>
    </row>
    <row r="27" spans="1:6" x14ac:dyDescent="0.25">
      <c r="D27" s="41" t="s">
        <v>349</v>
      </c>
      <c r="E27" s="41" t="s">
        <v>350</v>
      </c>
      <c r="F27" s="42"/>
    </row>
    <row r="28" spans="1:6" x14ac:dyDescent="0.25">
      <c r="A28" s="610" t="s">
        <v>351</v>
      </c>
      <c r="B28" s="610"/>
      <c r="C28" s="610"/>
      <c r="D28" s="42"/>
      <c r="E28" s="43"/>
      <c r="F28" s="44">
        <f>D28*E28</f>
        <v>0</v>
      </c>
    </row>
    <row r="29" spans="1:6" x14ac:dyDescent="0.25">
      <c r="A29" s="610" t="s">
        <v>352</v>
      </c>
      <c r="B29" s="610"/>
      <c r="C29" s="610"/>
      <c r="D29" s="42"/>
      <c r="E29" s="43"/>
      <c r="F29" s="44">
        <f>D29*E29</f>
        <v>0</v>
      </c>
    </row>
    <row r="30" spans="1:6" x14ac:dyDescent="0.25">
      <c r="A30" s="610" t="s">
        <v>353</v>
      </c>
      <c r="B30" s="610"/>
      <c r="C30" s="610"/>
      <c r="D30" s="42"/>
      <c r="E30" s="43"/>
      <c r="F30" s="44">
        <f>D30*E30</f>
        <v>0</v>
      </c>
    </row>
    <row r="32" spans="1:6" ht="13.5" hidden="1" customHeight="1" thickBot="1" x14ac:dyDescent="0.3">
      <c r="A32" s="618" t="s">
        <v>355</v>
      </c>
      <c r="B32" s="618"/>
      <c r="C32" s="619"/>
      <c r="D32" s="45"/>
      <c r="E32" s="46"/>
      <c r="F32" s="47"/>
    </row>
    <row r="33" spans="1:6" ht="12.75" hidden="1" customHeight="1" x14ac:dyDescent="0.25"/>
    <row r="35" spans="1:6" ht="13.5" thickBot="1" x14ac:dyDescent="0.3">
      <c r="C35" s="48" t="s">
        <v>356</v>
      </c>
      <c r="D35" s="48"/>
      <c r="E35" s="48"/>
      <c r="F35" s="49">
        <f>SUM(F16:F30)</f>
        <v>0</v>
      </c>
    </row>
    <row r="36" spans="1:6" ht="13.5" thickTop="1" x14ac:dyDescent="0.25">
      <c r="C36" s="50"/>
      <c r="D36" s="50"/>
      <c r="E36" s="50"/>
      <c r="F36" s="51"/>
    </row>
    <row r="39" spans="1:6" x14ac:dyDescent="0.25">
      <c r="A39" s="617" t="s">
        <v>357</v>
      </c>
      <c r="B39" s="617"/>
      <c r="C39" s="617"/>
      <c r="D39" s="617"/>
    </row>
    <row r="40" spans="1:6" x14ac:dyDescent="0.25">
      <c r="A40" s="32" t="s">
        <v>358</v>
      </c>
    </row>
    <row r="41" spans="1:6" x14ac:dyDescent="0.25">
      <c r="A41" s="32" t="s">
        <v>359</v>
      </c>
    </row>
    <row r="42" spans="1:6" x14ac:dyDescent="0.25">
      <c r="A42" s="32" t="s">
        <v>360</v>
      </c>
    </row>
    <row r="43" spans="1:6" x14ac:dyDescent="0.25">
      <c r="A43" s="32" t="s">
        <v>361</v>
      </c>
    </row>
    <row r="44" spans="1:6" x14ac:dyDescent="0.25">
      <c r="A44" s="38" t="s">
        <v>509</v>
      </c>
      <c r="B44" s="38"/>
      <c r="C44" s="38"/>
    </row>
    <row r="46" spans="1:6" x14ac:dyDescent="0.25">
      <c r="A46" s="538" t="s">
        <v>362</v>
      </c>
      <c r="B46" s="538"/>
      <c r="C46" s="538"/>
      <c r="D46" s="538"/>
      <c r="E46" s="538"/>
      <c r="F46" s="538"/>
    </row>
    <row r="47" spans="1:6" x14ac:dyDescent="0.25">
      <c r="A47" s="538"/>
      <c r="B47" s="538"/>
      <c r="C47" s="538"/>
      <c r="D47" s="538"/>
      <c r="E47" s="538"/>
      <c r="F47" s="538"/>
    </row>
    <row r="48" spans="1:6" x14ac:dyDescent="0.25">
      <c r="A48" s="538"/>
      <c r="B48" s="538"/>
      <c r="C48" s="538"/>
      <c r="D48" s="538"/>
      <c r="E48" s="538"/>
      <c r="F48" s="538"/>
    </row>
  </sheetData>
  <mergeCells count="21">
    <mergeCell ref="A39:D39"/>
    <mergeCell ref="A46:F48"/>
    <mergeCell ref="A22:C22"/>
    <mergeCell ref="A23:C23"/>
    <mergeCell ref="A28:C28"/>
    <mergeCell ref="A29:C29"/>
    <mergeCell ref="A30:C30"/>
    <mergeCell ref="A32:C32"/>
    <mergeCell ref="A21:C21"/>
    <mergeCell ref="C1:F1"/>
    <mergeCell ref="C2:F2"/>
    <mergeCell ref="C3:F3"/>
    <mergeCell ref="B9:C9"/>
    <mergeCell ref="E9:F9"/>
    <mergeCell ref="B10:C10"/>
    <mergeCell ref="E10:F10"/>
    <mergeCell ref="B11:F11"/>
    <mergeCell ref="B12:C12"/>
    <mergeCell ref="E12:F12"/>
    <mergeCell ref="A13:C13"/>
    <mergeCell ref="D13:F13"/>
  </mergeCells>
  <pageMargins left="0.78740157480314965" right="0.78740157480314965" top="0.98425196850393704" bottom="0.98425196850393704" header="0.51181102362204722" footer="0.51181102362204722"/>
  <pageSetup paperSize="9" scale="86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42"/>
  <sheetViews>
    <sheetView workbookViewId="0">
      <selection activeCell="C10" sqref="C10"/>
    </sheetView>
  </sheetViews>
  <sheetFormatPr baseColWidth="10" defaultRowHeight="15" x14ac:dyDescent="0.25"/>
  <cols>
    <col min="2" max="2" width="21.85546875" customWidth="1"/>
    <col min="3" max="4" width="11.42578125" style="59"/>
  </cols>
  <sheetData>
    <row r="1" spans="1:4" s="53" customFormat="1" ht="18.75" x14ac:dyDescent="0.25">
      <c r="A1" s="53" t="s">
        <v>457</v>
      </c>
      <c r="C1" s="54"/>
      <c r="D1" s="54"/>
    </row>
    <row r="2" spans="1:4" s="55" customFormat="1" x14ac:dyDescent="0.25">
      <c r="C2" s="56"/>
      <c r="D2" s="56"/>
    </row>
    <row r="3" spans="1:4" s="55" customFormat="1" ht="15.75" thickBot="1" x14ac:dyDescent="0.3">
      <c r="A3" s="55" t="s">
        <v>365</v>
      </c>
      <c r="B3" s="55" t="s">
        <v>366</v>
      </c>
      <c r="C3" s="131" t="s">
        <v>458</v>
      </c>
      <c r="D3" s="57" t="s">
        <v>367</v>
      </c>
    </row>
    <row r="4" spans="1:4" s="55" customFormat="1" ht="15.75" thickTop="1" x14ac:dyDescent="0.25">
      <c r="C4" s="56"/>
      <c r="D4" s="56"/>
    </row>
    <row r="5" spans="1:4" s="55" customFormat="1" x14ac:dyDescent="0.25">
      <c r="C5" s="56"/>
      <c r="D5" s="56"/>
    </row>
    <row r="6" spans="1:4" s="55" customFormat="1" x14ac:dyDescent="0.25">
      <c r="A6" s="55" t="s">
        <v>368</v>
      </c>
      <c r="B6" s="55" t="s">
        <v>369</v>
      </c>
      <c r="C6" s="56"/>
      <c r="D6" s="56"/>
    </row>
    <row r="7" spans="1:4" s="55" customFormat="1" x14ac:dyDescent="0.25">
      <c r="C7" s="56" t="s">
        <v>370</v>
      </c>
      <c r="D7" s="56"/>
    </row>
    <row r="8" spans="1:4" s="55" customFormat="1" x14ac:dyDescent="0.25">
      <c r="C8" s="56" t="s">
        <v>371</v>
      </c>
      <c r="D8" s="56"/>
    </row>
    <row r="9" spans="1:4" s="55" customFormat="1" x14ac:dyDescent="0.25">
      <c r="B9" s="55" t="s">
        <v>459</v>
      </c>
      <c r="C9" s="56" t="s">
        <v>372</v>
      </c>
      <c r="D9" s="56" t="s">
        <v>373</v>
      </c>
    </row>
    <row r="10" spans="1:4" s="55" customFormat="1" x14ac:dyDescent="0.25">
      <c r="C10" s="56"/>
      <c r="D10" s="56"/>
    </row>
    <row r="11" spans="1:4" s="55" customFormat="1" x14ac:dyDescent="0.25">
      <c r="B11" s="55" t="s">
        <v>374</v>
      </c>
      <c r="C11" s="131" t="s">
        <v>460</v>
      </c>
      <c r="D11" s="56" t="s">
        <v>375</v>
      </c>
    </row>
    <row r="12" spans="1:4" s="55" customFormat="1" x14ac:dyDescent="0.25">
      <c r="B12" s="55" t="s">
        <v>376</v>
      </c>
      <c r="C12" s="56" t="s">
        <v>377</v>
      </c>
      <c r="D12" s="56" t="s">
        <v>377</v>
      </c>
    </row>
    <row r="13" spans="1:4" s="55" customFormat="1" x14ac:dyDescent="0.25">
      <c r="C13" s="56"/>
      <c r="D13" s="56"/>
    </row>
    <row r="14" spans="1:4" s="55" customFormat="1" x14ac:dyDescent="0.25">
      <c r="B14" s="55" t="s">
        <v>461</v>
      </c>
      <c r="C14" s="56" t="s">
        <v>378</v>
      </c>
      <c r="D14" s="56" t="s">
        <v>378</v>
      </c>
    </row>
    <row r="15" spans="1:4" s="55" customFormat="1" x14ac:dyDescent="0.25">
      <c r="C15" s="56"/>
      <c r="D15" s="56"/>
    </row>
    <row r="16" spans="1:4" s="55" customFormat="1" ht="15.75" thickBot="1" x14ac:dyDescent="0.3">
      <c r="B16" s="55" t="s">
        <v>379</v>
      </c>
      <c r="C16" s="56"/>
      <c r="D16" s="57" t="s">
        <v>380</v>
      </c>
    </row>
    <row r="17" spans="2:4" s="55" customFormat="1" ht="15.75" thickTop="1" x14ac:dyDescent="0.25">
      <c r="C17" s="56"/>
      <c r="D17" s="56"/>
    </row>
    <row r="18" spans="2:4" s="55" customFormat="1" ht="15.75" thickBot="1" x14ac:dyDescent="0.3">
      <c r="B18" s="55" t="s">
        <v>308</v>
      </c>
      <c r="C18" s="56" t="s">
        <v>381</v>
      </c>
      <c r="D18" s="58" t="s">
        <v>382</v>
      </c>
    </row>
    <row r="19" spans="2:4" s="55" customFormat="1" ht="15.75" thickTop="1" x14ac:dyDescent="0.25">
      <c r="C19" s="56"/>
      <c r="D19" s="56"/>
    </row>
    <row r="20" spans="2:4" s="55" customFormat="1" x14ac:dyDescent="0.25">
      <c r="C20" s="56"/>
      <c r="D20" s="56"/>
    </row>
    <row r="21" spans="2:4" s="55" customFormat="1" x14ac:dyDescent="0.25">
      <c r="C21" s="56"/>
      <c r="D21" s="56"/>
    </row>
    <row r="22" spans="2:4" s="55" customFormat="1" x14ac:dyDescent="0.25">
      <c r="C22" s="56"/>
      <c r="D22" s="56"/>
    </row>
    <row r="23" spans="2:4" s="55" customFormat="1" x14ac:dyDescent="0.25">
      <c r="C23" s="56"/>
      <c r="D23" s="56"/>
    </row>
    <row r="24" spans="2:4" s="55" customFormat="1" x14ac:dyDescent="0.25">
      <c r="C24" s="56"/>
      <c r="D24" s="56"/>
    </row>
    <row r="25" spans="2:4" s="55" customFormat="1" x14ac:dyDescent="0.25">
      <c r="C25" s="56"/>
      <c r="D25" s="56"/>
    </row>
    <row r="26" spans="2:4" s="55" customFormat="1" x14ac:dyDescent="0.25">
      <c r="C26" s="56"/>
      <c r="D26" s="56"/>
    </row>
    <row r="27" spans="2:4" s="55" customFormat="1" x14ac:dyDescent="0.25">
      <c r="C27" s="56"/>
      <c r="D27" s="56"/>
    </row>
    <row r="28" spans="2:4" s="55" customFormat="1" x14ac:dyDescent="0.25">
      <c r="C28" s="56"/>
      <c r="D28" s="56"/>
    </row>
    <row r="29" spans="2:4" s="55" customFormat="1" x14ac:dyDescent="0.25">
      <c r="C29" s="56"/>
      <c r="D29" s="56"/>
    </row>
    <row r="30" spans="2:4" s="55" customFormat="1" x14ac:dyDescent="0.25">
      <c r="C30" s="56"/>
      <c r="D30" s="56"/>
    </row>
    <row r="31" spans="2:4" s="55" customFormat="1" x14ac:dyDescent="0.25">
      <c r="C31" s="56"/>
      <c r="D31" s="56"/>
    </row>
    <row r="32" spans="2:4" s="55" customFormat="1" x14ac:dyDescent="0.25">
      <c r="C32" s="56"/>
      <c r="D32" s="56"/>
    </row>
    <row r="33" spans="3:4" s="55" customFormat="1" x14ac:dyDescent="0.25">
      <c r="C33" s="56"/>
      <c r="D33" s="56"/>
    </row>
    <row r="34" spans="3:4" s="55" customFormat="1" x14ac:dyDescent="0.25">
      <c r="C34" s="56"/>
      <c r="D34" s="56"/>
    </row>
    <row r="35" spans="3:4" s="55" customFormat="1" x14ac:dyDescent="0.25">
      <c r="C35" s="56"/>
      <c r="D35" s="56"/>
    </row>
    <row r="36" spans="3:4" s="55" customFormat="1" x14ac:dyDescent="0.25">
      <c r="C36" s="56"/>
      <c r="D36" s="56"/>
    </row>
    <row r="37" spans="3:4" s="55" customFormat="1" x14ac:dyDescent="0.25">
      <c r="C37" s="56"/>
      <c r="D37" s="56"/>
    </row>
    <row r="38" spans="3:4" s="55" customFormat="1" x14ac:dyDescent="0.25">
      <c r="C38" s="56"/>
      <c r="D38" s="56"/>
    </row>
    <row r="39" spans="3:4" s="55" customFormat="1" x14ac:dyDescent="0.25">
      <c r="C39" s="56"/>
      <c r="D39" s="56"/>
    </row>
    <row r="40" spans="3:4" s="55" customFormat="1" x14ac:dyDescent="0.25">
      <c r="C40" s="56"/>
      <c r="D40" s="56"/>
    </row>
    <row r="41" spans="3:4" s="55" customFormat="1" x14ac:dyDescent="0.25">
      <c r="C41" s="56"/>
      <c r="D41" s="56"/>
    </row>
    <row r="42" spans="3:4" s="55" customFormat="1" x14ac:dyDescent="0.25">
      <c r="C42" s="56"/>
      <c r="D42" s="56"/>
    </row>
  </sheetData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Y168"/>
  <sheetViews>
    <sheetView zoomScale="75" workbookViewId="0">
      <pane ySplit="8" topLeftCell="A9" activePane="bottomLeft" state="frozen"/>
      <selection pane="bottomLeft" activeCell="Y2" sqref="Y2"/>
    </sheetView>
  </sheetViews>
  <sheetFormatPr baseColWidth="10" defaultRowHeight="14.25" x14ac:dyDescent="0.25"/>
  <cols>
    <col min="1" max="1" width="13" style="108" customWidth="1"/>
    <col min="2" max="2" width="26.42578125" style="108" bestFit="1" customWidth="1"/>
    <col min="3" max="3" width="9.28515625" style="108" bestFit="1" customWidth="1"/>
    <col min="4" max="4" width="10.28515625" style="108" bestFit="1" customWidth="1"/>
    <col min="5" max="5" width="9.28515625" style="108" bestFit="1" customWidth="1"/>
    <col min="6" max="6" width="10.28515625" style="108" bestFit="1" customWidth="1"/>
    <col min="7" max="7" width="9.28515625" style="108" bestFit="1" customWidth="1"/>
    <col min="8" max="8" width="10.28515625" style="108" bestFit="1" customWidth="1"/>
    <col min="9" max="9" width="9.28515625" style="108" bestFit="1" customWidth="1"/>
    <col min="10" max="10" width="10.28515625" style="108" bestFit="1" customWidth="1"/>
    <col min="11" max="11" width="9.28515625" style="108" bestFit="1" customWidth="1"/>
    <col min="12" max="12" width="10.28515625" style="108" bestFit="1" customWidth="1"/>
    <col min="13" max="18" width="10.28515625" style="108" customWidth="1"/>
    <col min="19" max="19" width="9.28515625" style="108" bestFit="1" customWidth="1"/>
    <col min="20" max="21" width="10.28515625" style="108" bestFit="1" customWidth="1"/>
    <col min="22" max="22" width="11.140625" style="108" bestFit="1" customWidth="1"/>
    <col min="23" max="23" width="7" style="108" bestFit="1" customWidth="1"/>
    <col min="24" max="24" width="11.5703125" style="108" bestFit="1" customWidth="1"/>
    <col min="25" max="25" width="12.140625" style="126" bestFit="1" customWidth="1"/>
    <col min="26" max="16384" width="11.42578125" style="108"/>
  </cols>
  <sheetData>
    <row r="1" spans="1:25" s="99" customFormat="1" ht="30" customHeight="1" thickBot="1" x14ac:dyDescent="0.3">
      <c r="A1" s="97" t="s">
        <v>422</v>
      </c>
      <c r="B1" s="98" t="s">
        <v>228</v>
      </c>
      <c r="C1" s="622" t="s">
        <v>423</v>
      </c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2"/>
      <c r="W1" s="622"/>
      <c r="X1" s="622"/>
      <c r="Y1" s="623"/>
    </row>
    <row r="2" spans="1:25" s="99" customFormat="1" ht="30" customHeight="1" thickBot="1" x14ac:dyDescent="0.3">
      <c r="A2" s="100" t="s">
        <v>228</v>
      </c>
      <c r="B2" s="99" t="s">
        <v>228</v>
      </c>
      <c r="C2" s="624" t="s">
        <v>510</v>
      </c>
      <c r="D2" s="624"/>
      <c r="E2" s="624"/>
      <c r="F2" s="624"/>
      <c r="G2" s="624"/>
      <c r="H2" s="624"/>
      <c r="I2" s="624"/>
      <c r="J2" s="624"/>
      <c r="K2" s="624"/>
      <c r="L2" s="624"/>
      <c r="M2" s="624"/>
      <c r="N2" s="624"/>
      <c r="O2" s="624"/>
      <c r="P2" s="624"/>
      <c r="Q2" s="624"/>
      <c r="R2" s="624"/>
      <c r="S2" s="624"/>
      <c r="T2" s="624"/>
      <c r="U2" s="624"/>
      <c r="V2" s="624"/>
      <c r="W2" s="624"/>
      <c r="X2" s="625"/>
      <c r="Y2" s="382" t="s">
        <v>462</v>
      </c>
    </row>
    <row r="3" spans="1:25" s="103" customFormat="1" ht="16.5" customHeight="1" thickBot="1" x14ac:dyDescent="0.3">
      <c r="A3" s="101"/>
      <c r="B3" s="102"/>
      <c r="C3" s="620" t="s">
        <v>424</v>
      </c>
      <c r="D3" s="626"/>
      <c r="E3" s="626"/>
      <c r="F3" s="621"/>
      <c r="G3" s="620" t="s">
        <v>425</v>
      </c>
      <c r="H3" s="621"/>
      <c r="I3" s="620" t="s">
        <v>426</v>
      </c>
      <c r="J3" s="621"/>
      <c r="K3" s="620" t="s">
        <v>427</v>
      </c>
      <c r="L3" s="621"/>
      <c r="M3" s="620" t="s">
        <v>428</v>
      </c>
      <c r="N3" s="621"/>
      <c r="O3" s="620" t="s">
        <v>429</v>
      </c>
      <c r="P3" s="621"/>
      <c r="Q3" s="620" t="s">
        <v>430</v>
      </c>
      <c r="R3" s="621"/>
      <c r="S3" s="620" t="s">
        <v>240</v>
      </c>
      <c r="T3" s="621"/>
      <c r="U3" s="620" t="s">
        <v>431</v>
      </c>
      <c r="V3" s="621"/>
      <c r="W3" s="351" t="s">
        <v>432</v>
      </c>
      <c r="X3" s="352"/>
      <c r="Y3" s="304"/>
    </row>
    <row r="4" spans="1:25" s="106" customFormat="1" ht="18" customHeight="1" thickBot="1" x14ac:dyDescent="0.3">
      <c r="A4" s="104" t="s">
        <v>228</v>
      </c>
      <c r="B4" s="105" t="s">
        <v>228</v>
      </c>
      <c r="C4" s="620">
        <v>6021</v>
      </c>
      <c r="D4" s="621"/>
      <c r="E4" s="633">
        <v>6022</v>
      </c>
      <c r="F4" s="634"/>
      <c r="G4" s="620">
        <v>6023</v>
      </c>
      <c r="H4" s="621"/>
      <c r="I4" s="620">
        <v>6024</v>
      </c>
      <c r="J4" s="621"/>
      <c r="K4" s="620">
        <v>6025</v>
      </c>
      <c r="L4" s="621"/>
      <c r="M4" s="620">
        <v>6026</v>
      </c>
      <c r="N4" s="621"/>
      <c r="O4" s="620">
        <v>6028</v>
      </c>
      <c r="P4" s="621"/>
      <c r="Q4" s="620">
        <v>6004</v>
      </c>
      <c r="R4" s="621"/>
      <c r="S4" s="620">
        <v>6029</v>
      </c>
      <c r="T4" s="621"/>
      <c r="U4" s="629"/>
      <c r="V4" s="630"/>
      <c r="W4" s="353">
        <v>6321</v>
      </c>
      <c r="X4" s="354"/>
      <c r="Y4" s="305"/>
    </row>
    <row r="5" spans="1:25" ht="17.25" customHeight="1" x14ac:dyDescent="0.25">
      <c r="A5" s="107" t="s">
        <v>228</v>
      </c>
      <c r="B5" s="105" t="s">
        <v>228</v>
      </c>
      <c r="C5" s="631" t="s">
        <v>433</v>
      </c>
      <c r="D5" s="632"/>
      <c r="E5" s="631" t="s">
        <v>434</v>
      </c>
      <c r="F5" s="632"/>
      <c r="G5" s="355"/>
      <c r="H5" s="356"/>
      <c r="I5" s="357"/>
      <c r="J5" s="358"/>
      <c r="K5" s="631"/>
      <c r="L5" s="632"/>
      <c r="M5" s="631"/>
      <c r="N5" s="632"/>
      <c r="O5" s="631"/>
      <c r="P5" s="632"/>
      <c r="Q5" s="631"/>
      <c r="R5" s="632"/>
      <c r="S5" s="357"/>
      <c r="T5" s="358"/>
      <c r="U5" s="359"/>
      <c r="V5" s="360"/>
      <c r="W5" s="361" t="s">
        <v>435</v>
      </c>
      <c r="X5" s="351" t="s">
        <v>228</v>
      </c>
      <c r="Y5" s="306"/>
    </row>
    <row r="6" spans="1:25" ht="18" customHeight="1" thickBot="1" x14ac:dyDescent="0.3">
      <c r="A6" s="104" t="s">
        <v>228</v>
      </c>
      <c r="B6" s="105" t="s">
        <v>228</v>
      </c>
      <c r="C6" s="370" t="s">
        <v>436</v>
      </c>
      <c r="D6" s="371" t="s">
        <v>437</v>
      </c>
      <c r="E6" s="372" t="s">
        <v>436</v>
      </c>
      <c r="F6" s="373" t="s">
        <v>437</v>
      </c>
      <c r="G6" s="374" t="s">
        <v>436</v>
      </c>
      <c r="H6" s="373" t="s">
        <v>437</v>
      </c>
      <c r="I6" s="375" t="s">
        <v>436</v>
      </c>
      <c r="J6" s="376" t="s">
        <v>437</v>
      </c>
      <c r="K6" s="374" t="s">
        <v>436</v>
      </c>
      <c r="L6" s="373" t="s">
        <v>437</v>
      </c>
      <c r="M6" s="374" t="s">
        <v>436</v>
      </c>
      <c r="N6" s="373" t="s">
        <v>437</v>
      </c>
      <c r="O6" s="374" t="s">
        <v>436</v>
      </c>
      <c r="P6" s="373" t="s">
        <v>437</v>
      </c>
      <c r="Q6" s="374" t="s">
        <v>436</v>
      </c>
      <c r="R6" s="373" t="s">
        <v>437</v>
      </c>
      <c r="S6" s="377" t="s">
        <v>436</v>
      </c>
      <c r="T6" s="378" t="s">
        <v>437</v>
      </c>
      <c r="U6" s="379" t="s">
        <v>436</v>
      </c>
      <c r="V6" s="380" t="s">
        <v>437</v>
      </c>
      <c r="W6" s="362" t="s">
        <v>438</v>
      </c>
      <c r="X6" s="362" t="s">
        <v>439</v>
      </c>
      <c r="Y6" s="307" t="s">
        <v>440</v>
      </c>
    </row>
    <row r="7" spans="1:25" s="105" customFormat="1" ht="12" customHeight="1" thickBot="1" x14ac:dyDescent="0.3">
      <c r="A7" s="109" t="s">
        <v>228</v>
      </c>
      <c r="B7" s="110" t="s">
        <v>228</v>
      </c>
      <c r="C7" s="111" t="s">
        <v>228</v>
      </c>
      <c r="D7" s="111"/>
      <c r="E7" s="111" t="s">
        <v>228</v>
      </c>
      <c r="F7" s="111"/>
      <c r="G7" s="111"/>
      <c r="H7" s="111"/>
      <c r="I7" s="111"/>
      <c r="J7" s="111"/>
      <c r="K7" s="111" t="s">
        <v>228</v>
      </c>
      <c r="L7" s="111"/>
      <c r="M7" s="111"/>
      <c r="N7" s="111"/>
      <c r="O7" s="111"/>
      <c r="P7" s="111"/>
      <c r="Q7" s="111"/>
      <c r="R7" s="111"/>
      <c r="S7" s="112" t="s">
        <v>228</v>
      </c>
      <c r="T7" s="113" t="s">
        <v>228</v>
      </c>
      <c r="U7" s="112" t="s">
        <v>228</v>
      </c>
      <c r="V7" s="113" t="s">
        <v>228</v>
      </c>
      <c r="W7" s="111"/>
      <c r="X7" s="112" t="s">
        <v>228</v>
      </c>
      <c r="Y7" s="114" t="s">
        <v>228</v>
      </c>
    </row>
    <row r="8" spans="1:25" s="115" customFormat="1" ht="20.25" customHeight="1" thickBot="1" x14ac:dyDescent="0.3">
      <c r="A8" s="369" t="s">
        <v>223</v>
      </c>
      <c r="B8" s="368" t="s">
        <v>463</v>
      </c>
      <c r="C8" s="627" t="s">
        <v>464</v>
      </c>
      <c r="D8" s="627"/>
      <c r="E8" s="627"/>
      <c r="F8" s="627"/>
      <c r="G8" s="627"/>
      <c r="H8" s="627"/>
      <c r="I8" s="627"/>
      <c r="J8" s="627"/>
      <c r="K8" s="627"/>
      <c r="L8" s="627"/>
      <c r="M8" s="627"/>
      <c r="N8" s="627"/>
      <c r="O8" s="627"/>
      <c r="P8" s="627"/>
      <c r="Q8" s="627"/>
      <c r="R8" s="627"/>
      <c r="S8" s="627"/>
      <c r="T8" s="627"/>
      <c r="U8" s="627"/>
      <c r="V8" s="627"/>
      <c r="W8" s="627"/>
      <c r="X8" s="628"/>
      <c r="Y8" s="381">
        <v>0</v>
      </c>
    </row>
    <row r="9" spans="1:25" ht="21" customHeight="1" x14ac:dyDescent="0.25">
      <c r="A9" s="363"/>
      <c r="B9" s="364"/>
      <c r="C9" s="308"/>
      <c r="D9" s="309"/>
      <c r="E9" s="310"/>
      <c r="F9" s="311"/>
      <c r="G9" s="308"/>
      <c r="H9" s="309"/>
      <c r="I9" s="310"/>
      <c r="J9" s="311"/>
      <c r="K9" s="312"/>
      <c r="L9" s="313"/>
      <c r="M9" s="312"/>
      <c r="N9" s="313"/>
      <c r="O9" s="312"/>
      <c r="P9" s="313"/>
      <c r="Q9" s="312"/>
      <c r="R9" s="313"/>
      <c r="S9" s="314"/>
      <c r="T9" s="315"/>
      <c r="U9" s="316"/>
      <c r="V9" s="317"/>
      <c r="W9" s="318"/>
      <c r="X9" s="331">
        <f>SUM(C9:W9)</f>
        <v>0</v>
      </c>
      <c r="Y9" s="332">
        <f xml:space="preserve"> SUM(Y8+X9)</f>
        <v>0</v>
      </c>
    </row>
    <row r="10" spans="1:25" ht="21" customHeight="1" x14ac:dyDescent="0.25">
      <c r="A10" s="363"/>
      <c r="B10" s="364"/>
      <c r="C10" s="319"/>
      <c r="D10" s="313"/>
      <c r="E10" s="314"/>
      <c r="F10" s="315"/>
      <c r="G10" s="312"/>
      <c r="H10" s="365"/>
      <c r="I10" s="314"/>
      <c r="J10" s="315"/>
      <c r="K10" s="312"/>
      <c r="L10" s="313"/>
      <c r="M10" s="312"/>
      <c r="N10" s="313"/>
      <c r="O10" s="312"/>
      <c r="P10" s="313"/>
      <c r="Q10" s="312"/>
      <c r="R10" s="313"/>
      <c r="S10" s="314"/>
      <c r="T10" s="315"/>
      <c r="U10" s="312"/>
      <c r="V10" s="313"/>
      <c r="W10" s="321"/>
      <c r="X10" s="333">
        <f t="shared" ref="X10:X72" si="0">SUM(C10:W10)</f>
        <v>0</v>
      </c>
      <c r="Y10" s="334">
        <f t="shared" ref="Y10:Y73" si="1" xml:space="preserve"> SUM( Y9+X10)</f>
        <v>0</v>
      </c>
    </row>
    <row r="11" spans="1:25" ht="21" customHeight="1" x14ac:dyDescent="0.25">
      <c r="A11" s="363"/>
      <c r="B11" s="364"/>
      <c r="C11" s="312"/>
      <c r="D11" s="313"/>
      <c r="E11" s="314"/>
      <c r="F11" s="315"/>
      <c r="G11" s="312"/>
      <c r="H11" s="313"/>
      <c r="I11" s="314"/>
      <c r="J11" s="315"/>
      <c r="K11" s="312"/>
      <c r="L11" s="313"/>
      <c r="M11" s="312"/>
      <c r="N11" s="313"/>
      <c r="O11" s="312"/>
      <c r="P11" s="313"/>
      <c r="Q11" s="312"/>
      <c r="R11" s="313"/>
      <c r="S11" s="314"/>
      <c r="T11" s="315"/>
      <c r="U11" s="312"/>
      <c r="V11" s="324"/>
      <c r="W11" s="321"/>
      <c r="X11" s="333">
        <f t="shared" si="0"/>
        <v>0</v>
      </c>
      <c r="Y11" s="334">
        <f t="shared" si="1"/>
        <v>0</v>
      </c>
    </row>
    <row r="12" spans="1:25" ht="21" customHeight="1" x14ac:dyDescent="0.25">
      <c r="A12" s="363"/>
      <c r="B12" s="364"/>
      <c r="C12" s="312"/>
      <c r="D12" s="313"/>
      <c r="E12" s="314"/>
      <c r="F12" s="315"/>
      <c r="G12" s="312"/>
      <c r="H12" s="313"/>
      <c r="I12" s="314"/>
      <c r="J12" s="315"/>
      <c r="K12" s="312"/>
      <c r="L12" s="313"/>
      <c r="M12" s="312"/>
      <c r="N12" s="313"/>
      <c r="O12" s="312"/>
      <c r="P12" s="313"/>
      <c r="Q12" s="312"/>
      <c r="R12" s="313"/>
      <c r="S12" s="314"/>
      <c r="T12" s="315"/>
      <c r="U12" s="312"/>
      <c r="V12" s="313"/>
      <c r="W12" s="321"/>
      <c r="X12" s="333">
        <f t="shared" si="0"/>
        <v>0</v>
      </c>
      <c r="Y12" s="334">
        <f t="shared" si="1"/>
        <v>0</v>
      </c>
    </row>
    <row r="13" spans="1:25" ht="21" customHeight="1" x14ac:dyDescent="0.25">
      <c r="A13" s="363"/>
      <c r="B13" s="364"/>
      <c r="C13" s="312"/>
      <c r="D13" s="313"/>
      <c r="E13" s="314"/>
      <c r="F13" s="315"/>
      <c r="G13" s="312"/>
      <c r="H13" s="313"/>
      <c r="I13" s="314"/>
      <c r="J13" s="315"/>
      <c r="K13" s="312"/>
      <c r="L13" s="313"/>
      <c r="M13" s="312"/>
      <c r="N13" s="313"/>
      <c r="O13" s="312"/>
      <c r="P13" s="313"/>
      <c r="Q13" s="312"/>
      <c r="R13" s="313"/>
      <c r="S13" s="314"/>
      <c r="T13" s="315"/>
      <c r="U13" s="312"/>
      <c r="V13" s="313"/>
      <c r="W13" s="321"/>
      <c r="X13" s="333">
        <f t="shared" si="0"/>
        <v>0</v>
      </c>
      <c r="Y13" s="334">
        <f t="shared" si="1"/>
        <v>0</v>
      </c>
    </row>
    <row r="14" spans="1:25" ht="21" customHeight="1" x14ac:dyDescent="0.25">
      <c r="A14" s="363"/>
      <c r="B14" s="364"/>
      <c r="C14" s="312"/>
      <c r="D14" s="313"/>
      <c r="E14" s="314"/>
      <c r="F14" s="315"/>
      <c r="G14" s="312"/>
      <c r="H14" s="313"/>
      <c r="I14" s="314"/>
      <c r="J14" s="315"/>
      <c r="K14" s="312"/>
      <c r="L14" s="313"/>
      <c r="M14" s="312"/>
      <c r="N14" s="313"/>
      <c r="O14" s="312"/>
      <c r="P14" s="313"/>
      <c r="Q14" s="312"/>
      <c r="R14" s="313"/>
      <c r="S14" s="314"/>
      <c r="T14" s="315"/>
      <c r="U14" s="312"/>
      <c r="V14" s="313"/>
      <c r="W14" s="321"/>
      <c r="X14" s="333">
        <f t="shared" si="0"/>
        <v>0</v>
      </c>
      <c r="Y14" s="334">
        <f t="shared" si="1"/>
        <v>0</v>
      </c>
    </row>
    <row r="15" spans="1:25" ht="21" customHeight="1" x14ac:dyDescent="0.25">
      <c r="A15" s="363"/>
      <c r="B15" s="366"/>
      <c r="C15" s="312"/>
      <c r="D15" s="313"/>
      <c r="E15" s="314"/>
      <c r="F15" s="315"/>
      <c r="G15" s="312"/>
      <c r="H15" s="313"/>
      <c r="I15" s="314"/>
      <c r="J15" s="315"/>
      <c r="K15" s="312"/>
      <c r="L15" s="313"/>
      <c r="M15" s="312"/>
      <c r="N15" s="313"/>
      <c r="O15" s="312"/>
      <c r="P15" s="313"/>
      <c r="Q15" s="312"/>
      <c r="R15" s="313"/>
      <c r="S15" s="314"/>
      <c r="T15" s="315"/>
      <c r="U15" s="312"/>
      <c r="V15" s="313"/>
      <c r="W15" s="321"/>
      <c r="X15" s="333">
        <f>SUM(C15:W15)</f>
        <v>0</v>
      </c>
      <c r="Y15" s="334">
        <f xml:space="preserve"> SUM( Y14+X15)</f>
        <v>0</v>
      </c>
    </row>
    <row r="16" spans="1:25" ht="21" customHeight="1" x14ac:dyDescent="0.25">
      <c r="A16" s="363"/>
      <c r="B16" s="366"/>
      <c r="C16" s="312"/>
      <c r="D16" s="313"/>
      <c r="E16" s="314"/>
      <c r="F16" s="315"/>
      <c r="G16" s="312"/>
      <c r="H16" s="313"/>
      <c r="I16" s="314"/>
      <c r="J16" s="315"/>
      <c r="K16" s="312"/>
      <c r="L16" s="313"/>
      <c r="M16" s="312"/>
      <c r="N16" s="313"/>
      <c r="O16" s="312"/>
      <c r="P16" s="313"/>
      <c r="Q16" s="312"/>
      <c r="R16" s="313"/>
      <c r="S16" s="314"/>
      <c r="T16" s="315"/>
      <c r="U16" s="312"/>
      <c r="V16" s="313"/>
      <c r="W16" s="321"/>
      <c r="X16" s="333">
        <f t="shared" si="0"/>
        <v>0</v>
      </c>
      <c r="Y16" s="334">
        <f xml:space="preserve"> SUM( Y15+X16)</f>
        <v>0</v>
      </c>
    </row>
    <row r="17" spans="1:25" ht="21" customHeight="1" x14ac:dyDescent="0.25">
      <c r="A17" s="363"/>
      <c r="B17" s="119"/>
      <c r="C17" s="312"/>
      <c r="D17" s="313"/>
      <c r="E17" s="314"/>
      <c r="F17" s="315"/>
      <c r="G17" s="312"/>
      <c r="H17" s="313"/>
      <c r="I17" s="314"/>
      <c r="J17" s="315"/>
      <c r="K17" s="312"/>
      <c r="L17" s="313"/>
      <c r="M17" s="312"/>
      <c r="N17" s="313"/>
      <c r="O17" s="312"/>
      <c r="P17" s="313"/>
      <c r="Q17" s="312"/>
      <c r="R17" s="313"/>
      <c r="S17" s="314"/>
      <c r="T17" s="315"/>
      <c r="U17" s="312"/>
      <c r="V17" s="313"/>
      <c r="W17" s="321"/>
      <c r="X17" s="333">
        <f t="shared" si="0"/>
        <v>0</v>
      </c>
      <c r="Y17" s="334">
        <f t="shared" si="1"/>
        <v>0</v>
      </c>
    </row>
    <row r="18" spans="1:25" ht="21" customHeight="1" x14ac:dyDescent="0.25">
      <c r="A18" s="363"/>
      <c r="B18" s="119"/>
      <c r="C18" s="312"/>
      <c r="D18" s="313"/>
      <c r="E18" s="314"/>
      <c r="F18" s="315"/>
      <c r="G18" s="312"/>
      <c r="H18" s="313"/>
      <c r="I18" s="314"/>
      <c r="J18" s="315"/>
      <c r="K18" s="312"/>
      <c r="L18" s="313"/>
      <c r="M18" s="312"/>
      <c r="N18" s="313"/>
      <c r="O18" s="312"/>
      <c r="P18" s="313"/>
      <c r="Q18" s="312"/>
      <c r="R18" s="313"/>
      <c r="S18" s="314"/>
      <c r="T18" s="315"/>
      <c r="U18" s="312"/>
      <c r="V18" s="313"/>
      <c r="W18" s="321"/>
      <c r="X18" s="333">
        <f t="shared" si="0"/>
        <v>0</v>
      </c>
      <c r="Y18" s="334">
        <f t="shared" si="1"/>
        <v>0</v>
      </c>
    </row>
    <row r="19" spans="1:25" ht="21" customHeight="1" x14ac:dyDescent="0.25">
      <c r="A19" s="363"/>
      <c r="B19" s="366"/>
      <c r="C19" s="312"/>
      <c r="D19" s="313"/>
      <c r="E19" s="314"/>
      <c r="F19" s="315"/>
      <c r="G19" s="312"/>
      <c r="H19" s="313"/>
      <c r="I19" s="314"/>
      <c r="J19" s="315"/>
      <c r="K19" s="312"/>
      <c r="L19" s="313"/>
      <c r="M19" s="312"/>
      <c r="N19" s="313"/>
      <c r="O19" s="312"/>
      <c r="P19" s="313"/>
      <c r="Q19" s="312"/>
      <c r="R19" s="313"/>
      <c r="S19" s="314"/>
      <c r="T19" s="325"/>
      <c r="U19" s="312"/>
      <c r="V19" s="313"/>
      <c r="W19" s="321"/>
      <c r="X19" s="333">
        <f t="shared" si="0"/>
        <v>0</v>
      </c>
      <c r="Y19" s="334">
        <f t="shared" si="1"/>
        <v>0</v>
      </c>
    </row>
    <row r="20" spans="1:25" ht="21" customHeight="1" x14ac:dyDescent="0.25">
      <c r="A20" s="363"/>
      <c r="B20" s="366"/>
      <c r="C20" s="312"/>
      <c r="D20" s="313"/>
      <c r="E20" s="314"/>
      <c r="F20" s="315"/>
      <c r="G20" s="312"/>
      <c r="H20" s="365"/>
      <c r="I20" s="314"/>
      <c r="J20" s="315"/>
      <c r="K20" s="312"/>
      <c r="L20" s="313"/>
      <c r="M20" s="312"/>
      <c r="N20" s="313"/>
      <c r="O20" s="312"/>
      <c r="P20" s="313"/>
      <c r="Q20" s="312"/>
      <c r="R20" s="313"/>
      <c r="S20" s="314"/>
      <c r="T20" s="315"/>
      <c r="U20" s="312"/>
      <c r="V20" s="313"/>
      <c r="W20" s="321"/>
      <c r="X20" s="333">
        <f t="shared" si="0"/>
        <v>0</v>
      </c>
      <c r="Y20" s="334">
        <f t="shared" si="1"/>
        <v>0</v>
      </c>
    </row>
    <row r="21" spans="1:25" ht="21" customHeight="1" x14ac:dyDescent="0.25">
      <c r="A21" s="363"/>
      <c r="B21" s="366"/>
      <c r="C21" s="312"/>
      <c r="D21" s="313"/>
      <c r="E21" s="314"/>
      <c r="F21" s="315"/>
      <c r="G21" s="312"/>
      <c r="H21" s="313"/>
      <c r="I21" s="314"/>
      <c r="J21" s="315"/>
      <c r="K21" s="312"/>
      <c r="L21" s="313"/>
      <c r="M21" s="312"/>
      <c r="N21" s="313"/>
      <c r="O21" s="312"/>
      <c r="P21" s="313"/>
      <c r="Q21" s="312"/>
      <c r="R21" s="313"/>
      <c r="S21" s="314"/>
      <c r="T21" s="315"/>
      <c r="U21" s="312"/>
      <c r="V21" s="313"/>
      <c r="W21" s="321"/>
      <c r="X21" s="333">
        <f t="shared" si="0"/>
        <v>0</v>
      </c>
      <c r="Y21" s="334">
        <f t="shared" si="1"/>
        <v>0</v>
      </c>
    </row>
    <row r="22" spans="1:25" ht="21" customHeight="1" x14ac:dyDescent="0.25">
      <c r="A22" s="363"/>
      <c r="B22" s="119"/>
      <c r="C22" s="312"/>
      <c r="D22" s="313"/>
      <c r="E22" s="314"/>
      <c r="F22" s="315"/>
      <c r="G22" s="312"/>
      <c r="H22" s="313"/>
      <c r="I22" s="314"/>
      <c r="J22" s="315"/>
      <c r="K22" s="312"/>
      <c r="L22" s="313"/>
      <c r="M22" s="312"/>
      <c r="N22" s="313"/>
      <c r="O22" s="312"/>
      <c r="P22" s="313"/>
      <c r="Q22" s="312"/>
      <c r="R22" s="313"/>
      <c r="S22" s="314"/>
      <c r="T22" s="315"/>
      <c r="U22" s="312"/>
      <c r="V22" s="313"/>
      <c r="W22" s="321"/>
      <c r="X22" s="333">
        <f t="shared" si="0"/>
        <v>0</v>
      </c>
      <c r="Y22" s="334">
        <f t="shared" si="1"/>
        <v>0</v>
      </c>
    </row>
    <row r="23" spans="1:25" ht="21" customHeight="1" x14ac:dyDescent="0.25">
      <c r="A23" s="363"/>
      <c r="B23" s="366"/>
      <c r="C23" s="312"/>
      <c r="D23" s="313"/>
      <c r="E23" s="314"/>
      <c r="F23" s="315"/>
      <c r="G23" s="312"/>
      <c r="H23" s="313"/>
      <c r="I23" s="314"/>
      <c r="J23" s="315"/>
      <c r="K23" s="312"/>
      <c r="L23" s="313"/>
      <c r="M23" s="312"/>
      <c r="N23" s="313"/>
      <c r="O23" s="312"/>
      <c r="P23" s="313"/>
      <c r="Q23" s="312"/>
      <c r="R23" s="313"/>
      <c r="S23" s="314"/>
      <c r="T23" s="315"/>
      <c r="U23" s="312"/>
      <c r="V23" s="313"/>
      <c r="W23" s="321"/>
      <c r="X23" s="333">
        <f t="shared" si="0"/>
        <v>0</v>
      </c>
      <c r="Y23" s="334">
        <f t="shared" si="1"/>
        <v>0</v>
      </c>
    </row>
    <row r="24" spans="1:25" ht="21" customHeight="1" x14ac:dyDescent="0.25">
      <c r="A24" s="363"/>
      <c r="B24" s="366"/>
      <c r="C24" s="312"/>
      <c r="D24" s="313"/>
      <c r="E24" s="314"/>
      <c r="F24" s="315"/>
      <c r="G24" s="312"/>
      <c r="H24" s="313"/>
      <c r="I24" s="314"/>
      <c r="J24" s="315"/>
      <c r="K24" s="312"/>
      <c r="L24" s="313"/>
      <c r="M24" s="312"/>
      <c r="N24" s="313"/>
      <c r="O24" s="312"/>
      <c r="P24" s="313"/>
      <c r="Q24" s="312"/>
      <c r="R24" s="313"/>
      <c r="S24" s="314"/>
      <c r="T24" s="315"/>
      <c r="U24" s="312"/>
      <c r="V24" s="313"/>
      <c r="W24" s="321"/>
      <c r="X24" s="333">
        <f t="shared" si="0"/>
        <v>0</v>
      </c>
      <c r="Y24" s="334">
        <f t="shared" si="1"/>
        <v>0</v>
      </c>
    </row>
    <row r="25" spans="1:25" ht="21" customHeight="1" x14ac:dyDescent="0.25">
      <c r="A25" s="363"/>
      <c r="B25" s="366"/>
      <c r="C25" s="312"/>
      <c r="D25" s="313"/>
      <c r="E25" s="314"/>
      <c r="F25" s="315"/>
      <c r="G25" s="312"/>
      <c r="H25" s="313"/>
      <c r="I25" s="314"/>
      <c r="J25" s="315"/>
      <c r="K25" s="312"/>
      <c r="L25" s="313"/>
      <c r="M25" s="312"/>
      <c r="N25" s="313"/>
      <c r="O25" s="312"/>
      <c r="P25" s="313"/>
      <c r="Q25" s="312"/>
      <c r="R25" s="313"/>
      <c r="S25" s="314"/>
      <c r="T25" s="315"/>
      <c r="U25" s="312"/>
      <c r="V25" s="313"/>
      <c r="W25" s="321"/>
      <c r="X25" s="333">
        <f t="shared" si="0"/>
        <v>0</v>
      </c>
      <c r="Y25" s="334">
        <f t="shared" si="1"/>
        <v>0</v>
      </c>
    </row>
    <row r="26" spans="1:25" ht="21" customHeight="1" x14ac:dyDescent="0.25">
      <c r="A26" s="363"/>
      <c r="B26" s="366"/>
      <c r="C26" s="312"/>
      <c r="D26" s="313"/>
      <c r="E26" s="314"/>
      <c r="F26" s="315"/>
      <c r="G26" s="312"/>
      <c r="H26" s="365"/>
      <c r="I26" s="314"/>
      <c r="J26" s="315"/>
      <c r="K26" s="312"/>
      <c r="L26" s="313"/>
      <c r="M26" s="312"/>
      <c r="N26" s="313"/>
      <c r="O26" s="312"/>
      <c r="P26" s="313"/>
      <c r="Q26" s="312"/>
      <c r="R26" s="313"/>
      <c r="S26" s="314"/>
      <c r="T26" s="315"/>
      <c r="U26" s="312"/>
      <c r="V26" s="313"/>
      <c r="W26" s="321"/>
      <c r="X26" s="333">
        <f t="shared" si="0"/>
        <v>0</v>
      </c>
      <c r="Y26" s="334">
        <f t="shared" si="1"/>
        <v>0</v>
      </c>
    </row>
    <row r="27" spans="1:25" ht="21" customHeight="1" x14ac:dyDescent="0.25">
      <c r="A27" s="363"/>
      <c r="B27" s="366"/>
      <c r="C27" s="312"/>
      <c r="D27" s="313"/>
      <c r="E27" s="314"/>
      <c r="F27" s="315"/>
      <c r="G27" s="312"/>
      <c r="H27" s="313"/>
      <c r="I27" s="314"/>
      <c r="J27" s="315"/>
      <c r="K27" s="312"/>
      <c r="L27" s="313"/>
      <c r="M27" s="312"/>
      <c r="N27" s="313"/>
      <c r="O27" s="312"/>
      <c r="P27" s="313"/>
      <c r="Q27" s="312"/>
      <c r="R27" s="313"/>
      <c r="S27" s="314"/>
      <c r="T27" s="325"/>
      <c r="U27" s="312"/>
      <c r="V27" s="324"/>
      <c r="W27" s="321"/>
      <c r="X27" s="333">
        <f t="shared" si="0"/>
        <v>0</v>
      </c>
      <c r="Y27" s="334">
        <f t="shared" si="1"/>
        <v>0</v>
      </c>
    </row>
    <row r="28" spans="1:25" ht="21" customHeight="1" x14ac:dyDescent="0.25">
      <c r="A28" s="363"/>
      <c r="B28" s="366"/>
      <c r="C28" s="312"/>
      <c r="D28" s="313"/>
      <c r="E28" s="314"/>
      <c r="F28" s="315"/>
      <c r="G28" s="312"/>
      <c r="H28" s="313"/>
      <c r="I28" s="314"/>
      <c r="J28" s="315"/>
      <c r="K28" s="312"/>
      <c r="L28" s="313"/>
      <c r="M28" s="312"/>
      <c r="N28" s="313"/>
      <c r="O28" s="312"/>
      <c r="P28" s="313"/>
      <c r="Q28" s="312"/>
      <c r="R28" s="313"/>
      <c r="S28" s="314"/>
      <c r="T28" s="315"/>
      <c r="U28" s="312"/>
      <c r="V28" s="313"/>
      <c r="W28" s="321"/>
      <c r="X28" s="333">
        <f t="shared" si="0"/>
        <v>0</v>
      </c>
      <c r="Y28" s="334">
        <f t="shared" si="1"/>
        <v>0</v>
      </c>
    </row>
    <row r="29" spans="1:25" ht="21" customHeight="1" x14ac:dyDescent="0.25">
      <c r="A29" s="363"/>
      <c r="B29" s="366"/>
      <c r="C29" s="312"/>
      <c r="D29" s="313"/>
      <c r="E29" s="314"/>
      <c r="F29" s="315"/>
      <c r="G29" s="312"/>
      <c r="H29" s="313"/>
      <c r="I29" s="314"/>
      <c r="J29" s="315"/>
      <c r="K29" s="312"/>
      <c r="L29" s="313"/>
      <c r="M29" s="312"/>
      <c r="N29" s="313"/>
      <c r="O29" s="312"/>
      <c r="P29" s="313"/>
      <c r="Q29" s="312"/>
      <c r="R29" s="313"/>
      <c r="S29" s="314"/>
      <c r="T29" s="315"/>
      <c r="U29" s="312"/>
      <c r="V29" s="313"/>
      <c r="W29" s="321"/>
      <c r="X29" s="333">
        <f t="shared" si="0"/>
        <v>0</v>
      </c>
      <c r="Y29" s="334">
        <f t="shared" si="1"/>
        <v>0</v>
      </c>
    </row>
    <row r="30" spans="1:25" ht="21" customHeight="1" x14ac:dyDescent="0.25">
      <c r="A30" s="363"/>
      <c r="B30" s="366"/>
      <c r="C30" s="312"/>
      <c r="D30" s="313"/>
      <c r="E30" s="314"/>
      <c r="F30" s="315"/>
      <c r="G30" s="312"/>
      <c r="H30" s="313"/>
      <c r="I30" s="314"/>
      <c r="J30" s="315"/>
      <c r="K30" s="312"/>
      <c r="L30" s="313"/>
      <c r="M30" s="312"/>
      <c r="N30" s="313"/>
      <c r="O30" s="312"/>
      <c r="P30" s="313"/>
      <c r="Q30" s="312"/>
      <c r="R30" s="313"/>
      <c r="S30" s="314"/>
      <c r="T30" s="315"/>
      <c r="U30" s="312"/>
      <c r="V30" s="313"/>
      <c r="W30" s="321"/>
      <c r="X30" s="333">
        <f t="shared" si="0"/>
        <v>0</v>
      </c>
      <c r="Y30" s="334">
        <f t="shared" si="1"/>
        <v>0</v>
      </c>
    </row>
    <row r="31" spans="1:25" ht="21" customHeight="1" x14ac:dyDescent="0.25">
      <c r="A31" s="363"/>
      <c r="B31" s="366"/>
      <c r="C31" s="312"/>
      <c r="D31" s="313"/>
      <c r="E31" s="314"/>
      <c r="F31" s="315"/>
      <c r="G31" s="312"/>
      <c r="H31" s="313"/>
      <c r="I31" s="314"/>
      <c r="J31" s="315"/>
      <c r="K31" s="312"/>
      <c r="L31" s="313"/>
      <c r="M31" s="312"/>
      <c r="N31" s="313"/>
      <c r="O31" s="312"/>
      <c r="P31" s="313"/>
      <c r="Q31" s="312"/>
      <c r="R31" s="313"/>
      <c r="S31" s="314"/>
      <c r="T31" s="315"/>
      <c r="U31" s="312"/>
      <c r="V31" s="313"/>
      <c r="W31" s="321"/>
      <c r="X31" s="333">
        <f t="shared" si="0"/>
        <v>0</v>
      </c>
      <c r="Y31" s="334">
        <f t="shared" si="1"/>
        <v>0</v>
      </c>
    </row>
    <row r="32" spans="1:25" ht="21" customHeight="1" x14ac:dyDescent="0.25">
      <c r="A32" s="363"/>
      <c r="B32" s="119"/>
      <c r="C32" s="312"/>
      <c r="D32" s="313"/>
      <c r="E32" s="314"/>
      <c r="F32" s="315"/>
      <c r="G32" s="312"/>
      <c r="H32" s="313"/>
      <c r="I32" s="314"/>
      <c r="J32" s="315"/>
      <c r="K32" s="312"/>
      <c r="L32" s="313"/>
      <c r="M32" s="312"/>
      <c r="N32" s="313"/>
      <c r="O32" s="312"/>
      <c r="P32" s="313"/>
      <c r="Q32" s="312"/>
      <c r="R32" s="313"/>
      <c r="S32" s="314"/>
      <c r="T32" s="315"/>
      <c r="U32" s="312"/>
      <c r="V32" s="313"/>
      <c r="W32" s="321"/>
      <c r="X32" s="333">
        <f t="shared" si="0"/>
        <v>0</v>
      </c>
      <c r="Y32" s="334">
        <f t="shared" si="1"/>
        <v>0</v>
      </c>
    </row>
    <row r="33" spans="1:25" ht="21" customHeight="1" x14ac:dyDescent="0.25">
      <c r="A33" s="363"/>
      <c r="B33" s="366"/>
      <c r="C33" s="312"/>
      <c r="D33" s="313"/>
      <c r="E33" s="314"/>
      <c r="F33" s="315"/>
      <c r="G33" s="312"/>
      <c r="H33" s="313"/>
      <c r="I33" s="314"/>
      <c r="J33" s="315"/>
      <c r="K33" s="312"/>
      <c r="L33" s="313"/>
      <c r="M33" s="312"/>
      <c r="N33" s="313"/>
      <c r="O33" s="312"/>
      <c r="P33" s="313"/>
      <c r="Q33" s="312"/>
      <c r="R33" s="313"/>
      <c r="S33" s="314"/>
      <c r="T33" s="315"/>
      <c r="U33" s="312"/>
      <c r="V33" s="313"/>
      <c r="W33" s="321"/>
      <c r="X33" s="333">
        <f t="shared" si="0"/>
        <v>0</v>
      </c>
      <c r="Y33" s="334">
        <f t="shared" si="1"/>
        <v>0</v>
      </c>
    </row>
    <row r="34" spans="1:25" ht="21" customHeight="1" x14ac:dyDescent="0.25">
      <c r="A34" s="363"/>
      <c r="B34" s="366"/>
      <c r="C34" s="312"/>
      <c r="D34" s="313"/>
      <c r="E34" s="314"/>
      <c r="F34" s="315"/>
      <c r="G34" s="312"/>
      <c r="H34" s="365"/>
      <c r="I34" s="314"/>
      <c r="J34" s="315"/>
      <c r="K34" s="312"/>
      <c r="L34" s="313"/>
      <c r="M34" s="312"/>
      <c r="N34" s="313"/>
      <c r="O34" s="312"/>
      <c r="P34" s="313"/>
      <c r="Q34" s="312"/>
      <c r="R34" s="313"/>
      <c r="S34" s="314"/>
      <c r="T34" s="315"/>
      <c r="U34" s="312"/>
      <c r="V34" s="313"/>
      <c r="W34" s="321"/>
      <c r="X34" s="333">
        <f t="shared" si="0"/>
        <v>0</v>
      </c>
      <c r="Y34" s="335">
        <f t="shared" si="1"/>
        <v>0</v>
      </c>
    </row>
    <row r="35" spans="1:25" s="120" customFormat="1" ht="21" customHeight="1" x14ac:dyDescent="0.25">
      <c r="A35" s="363"/>
      <c r="B35" s="366"/>
      <c r="C35" s="312"/>
      <c r="D35" s="313"/>
      <c r="E35" s="314"/>
      <c r="F35" s="315"/>
      <c r="G35" s="312"/>
      <c r="H35" s="313"/>
      <c r="I35" s="314"/>
      <c r="J35" s="315"/>
      <c r="K35" s="312"/>
      <c r="L35" s="313"/>
      <c r="M35" s="312"/>
      <c r="N35" s="313"/>
      <c r="O35" s="312"/>
      <c r="P35" s="313"/>
      <c r="Q35" s="312"/>
      <c r="R35" s="313"/>
      <c r="S35" s="314"/>
      <c r="T35" s="315"/>
      <c r="U35" s="312"/>
      <c r="V35" s="313"/>
      <c r="W35" s="321"/>
      <c r="X35" s="333">
        <f t="shared" si="0"/>
        <v>0</v>
      </c>
      <c r="Y35" s="335">
        <f t="shared" si="1"/>
        <v>0</v>
      </c>
    </row>
    <row r="36" spans="1:25" ht="21" customHeight="1" x14ac:dyDescent="0.25">
      <c r="A36" s="363"/>
      <c r="B36" s="366"/>
      <c r="C36" s="312"/>
      <c r="D36" s="313"/>
      <c r="E36" s="312"/>
      <c r="F36" s="313"/>
      <c r="G36" s="312"/>
      <c r="H36" s="313"/>
      <c r="I36" s="314"/>
      <c r="J36" s="315"/>
      <c r="K36" s="312"/>
      <c r="L36" s="313"/>
      <c r="M36" s="312"/>
      <c r="N36" s="313"/>
      <c r="O36" s="312"/>
      <c r="P36" s="313"/>
      <c r="Q36" s="312"/>
      <c r="R36" s="313"/>
      <c r="S36" s="314"/>
      <c r="T36" s="325"/>
      <c r="U36" s="312"/>
      <c r="V36" s="324"/>
      <c r="W36" s="321"/>
      <c r="X36" s="333">
        <f t="shared" si="0"/>
        <v>0</v>
      </c>
      <c r="Y36" s="332">
        <f t="shared" si="1"/>
        <v>0</v>
      </c>
    </row>
    <row r="37" spans="1:25" s="106" customFormat="1" ht="21" customHeight="1" x14ac:dyDescent="0.25">
      <c r="A37" s="363"/>
      <c r="B37" s="366"/>
      <c r="C37" s="308"/>
      <c r="D37" s="309"/>
      <c r="E37" s="310"/>
      <c r="F37" s="311"/>
      <c r="G37" s="308"/>
      <c r="H37" s="309"/>
      <c r="I37" s="310"/>
      <c r="J37" s="311"/>
      <c r="K37" s="308"/>
      <c r="L37" s="309"/>
      <c r="M37" s="312"/>
      <c r="N37" s="313"/>
      <c r="O37" s="312"/>
      <c r="P37" s="313"/>
      <c r="Q37" s="312"/>
      <c r="R37" s="313"/>
      <c r="S37" s="310"/>
      <c r="T37" s="311"/>
      <c r="U37" s="308"/>
      <c r="V37" s="309"/>
      <c r="W37" s="318"/>
      <c r="X37" s="333">
        <f t="shared" si="0"/>
        <v>0</v>
      </c>
      <c r="Y37" s="334">
        <f t="shared" si="1"/>
        <v>0</v>
      </c>
    </row>
    <row r="38" spans="1:25" s="106" customFormat="1" ht="21" customHeight="1" x14ac:dyDescent="0.25">
      <c r="A38" s="363"/>
      <c r="B38" s="366"/>
      <c r="C38" s="312"/>
      <c r="D38" s="313"/>
      <c r="E38" s="314"/>
      <c r="F38" s="315"/>
      <c r="G38" s="312"/>
      <c r="H38" s="313"/>
      <c r="I38" s="314"/>
      <c r="J38" s="315"/>
      <c r="K38" s="312"/>
      <c r="L38" s="313"/>
      <c r="M38" s="312"/>
      <c r="N38" s="313"/>
      <c r="O38" s="312"/>
      <c r="P38" s="313"/>
      <c r="Q38" s="312"/>
      <c r="R38" s="313"/>
      <c r="S38" s="314"/>
      <c r="T38" s="315"/>
      <c r="U38" s="312"/>
      <c r="V38" s="313"/>
      <c r="W38" s="321"/>
      <c r="X38" s="333">
        <f t="shared" si="0"/>
        <v>0</v>
      </c>
      <c r="Y38" s="334">
        <f t="shared" si="1"/>
        <v>0</v>
      </c>
    </row>
    <row r="39" spans="1:25" s="106" customFormat="1" ht="21" customHeight="1" x14ac:dyDescent="0.25">
      <c r="A39" s="363"/>
      <c r="B39" s="366"/>
      <c r="C39" s="312"/>
      <c r="D39" s="313"/>
      <c r="E39" s="314"/>
      <c r="F39" s="315"/>
      <c r="G39" s="312"/>
      <c r="H39" s="313"/>
      <c r="I39" s="314"/>
      <c r="J39" s="315"/>
      <c r="K39" s="312"/>
      <c r="L39" s="313"/>
      <c r="M39" s="312"/>
      <c r="N39" s="313"/>
      <c r="O39" s="312"/>
      <c r="P39" s="313"/>
      <c r="Q39" s="312"/>
      <c r="R39" s="313"/>
      <c r="S39" s="314"/>
      <c r="T39" s="315"/>
      <c r="U39" s="312"/>
      <c r="V39" s="313"/>
      <c r="W39" s="321"/>
      <c r="X39" s="333">
        <f t="shared" si="0"/>
        <v>0</v>
      </c>
      <c r="Y39" s="334">
        <f t="shared" si="1"/>
        <v>0</v>
      </c>
    </row>
    <row r="40" spans="1:25" s="106" customFormat="1" ht="21" customHeight="1" x14ac:dyDescent="0.25">
      <c r="A40" s="363"/>
      <c r="B40" s="366"/>
      <c r="C40" s="312"/>
      <c r="D40" s="313"/>
      <c r="E40" s="314"/>
      <c r="F40" s="315"/>
      <c r="G40" s="312"/>
      <c r="H40" s="313"/>
      <c r="I40" s="314"/>
      <c r="J40" s="315"/>
      <c r="K40" s="312"/>
      <c r="L40" s="313"/>
      <c r="M40" s="312"/>
      <c r="N40" s="313"/>
      <c r="O40" s="312"/>
      <c r="P40" s="313"/>
      <c r="Q40" s="312"/>
      <c r="R40" s="313"/>
      <c r="S40" s="314"/>
      <c r="T40" s="315"/>
      <c r="U40" s="312"/>
      <c r="V40" s="313"/>
      <c r="W40" s="321"/>
      <c r="X40" s="333">
        <f t="shared" si="0"/>
        <v>0</v>
      </c>
      <c r="Y40" s="334">
        <f t="shared" si="1"/>
        <v>0</v>
      </c>
    </row>
    <row r="41" spans="1:25" s="106" customFormat="1" ht="21" customHeight="1" x14ac:dyDescent="0.25">
      <c r="A41" s="363"/>
      <c r="B41" s="366"/>
      <c r="C41" s="312"/>
      <c r="D41" s="313"/>
      <c r="E41" s="314"/>
      <c r="F41" s="315"/>
      <c r="G41" s="312"/>
      <c r="H41" s="313"/>
      <c r="I41" s="314"/>
      <c r="J41" s="315"/>
      <c r="K41" s="312"/>
      <c r="L41" s="313"/>
      <c r="M41" s="312"/>
      <c r="N41" s="313"/>
      <c r="O41" s="312"/>
      <c r="P41" s="313"/>
      <c r="Q41" s="312"/>
      <c r="R41" s="313"/>
      <c r="S41" s="314"/>
      <c r="T41" s="315"/>
      <c r="U41" s="312"/>
      <c r="V41" s="313"/>
      <c r="W41" s="321"/>
      <c r="X41" s="333">
        <f t="shared" si="0"/>
        <v>0</v>
      </c>
      <c r="Y41" s="334">
        <f t="shared" si="1"/>
        <v>0</v>
      </c>
    </row>
    <row r="42" spans="1:25" s="106" customFormat="1" ht="21" customHeight="1" x14ac:dyDescent="0.25">
      <c r="A42" s="367"/>
      <c r="B42" s="366"/>
      <c r="C42" s="312"/>
      <c r="D42" s="313"/>
      <c r="E42" s="314"/>
      <c r="F42" s="315"/>
      <c r="G42" s="312"/>
      <c r="H42" s="365"/>
      <c r="I42" s="314"/>
      <c r="J42" s="315"/>
      <c r="K42" s="312"/>
      <c r="L42" s="313"/>
      <c r="M42" s="312"/>
      <c r="N42" s="313"/>
      <c r="O42" s="312"/>
      <c r="P42" s="313"/>
      <c r="Q42" s="312"/>
      <c r="R42" s="313"/>
      <c r="S42" s="314"/>
      <c r="T42" s="315"/>
      <c r="U42" s="312"/>
      <c r="V42" s="313"/>
      <c r="W42" s="321"/>
      <c r="X42" s="333">
        <f t="shared" si="0"/>
        <v>0</v>
      </c>
      <c r="Y42" s="334">
        <f t="shared" si="1"/>
        <v>0</v>
      </c>
    </row>
    <row r="43" spans="1:25" s="106" customFormat="1" ht="21" customHeight="1" x14ac:dyDescent="0.25">
      <c r="A43" s="367"/>
      <c r="B43" s="366"/>
      <c r="C43" s="312"/>
      <c r="D43" s="313"/>
      <c r="E43" s="314"/>
      <c r="F43" s="315"/>
      <c r="G43" s="312"/>
      <c r="H43" s="313"/>
      <c r="I43" s="314"/>
      <c r="J43" s="315"/>
      <c r="K43" s="312"/>
      <c r="L43" s="313"/>
      <c r="M43" s="312"/>
      <c r="N43" s="313"/>
      <c r="O43" s="312"/>
      <c r="P43" s="313"/>
      <c r="Q43" s="312"/>
      <c r="R43" s="313"/>
      <c r="S43" s="314"/>
      <c r="T43" s="325"/>
      <c r="U43" s="312"/>
      <c r="V43" s="324"/>
      <c r="W43" s="321"/>
      <c r="X43" s="333">
        <f t="shared" si="0"/>
        <v>0</v>
      </c>
      <c r="Y43" s="334">
        <f t="shared" si="1"/>
        <v>0</v>
      </c>
    </row>
    <row r="44" spans="1:25" s="106" customFormat="1" ht="21" customHeight="1" x14ac:dyDescent="0.25">
      <c r="A44" s="367"/>
      <c r="B44" s="366"/>
      <c r="C44" s="312"/>
      <c r="D44" s="313"/>
      <c r="E44" s="314"/>
      <c r="F44" s="315"/>
      <c r="G44" s="312"/>
      <c r="H44" s="313"/>
      <c r="I44" s="314"/>
      <c r="J44" s="315"/>
      <c r="K44" s="312"/>
      <c r="L44" s="313"/>
      <c r="M44" s="312"/>
      <c r="N44" s="313"/>
      <c r="O44" s="312"/>
      <c r="P44" s="313"/>
      <c r="Q44" s="312"/>
      <c r="R44" s="313"/>
      <c r="S44" s="314"/>
      <c r="T44" s="315"/>
      <c r="U44" s="312"/>
      <c r="V44" s="313"/>
      <c r="W44" s="321"/>
      <c r="X44" s="333">
        <f t="shared" si="0"/>
        <v>0</v>
      </c>
      <c r="Y44" s="334">
        <f t="shared" si="1"/>
        <v>0</v>
      </c>
    </row>
    <row r="45" spans="1:25" s="106" customFormat="1" ht="21" customHeight="1" x14ac:dyDescent="0.25">
      <c r="A45" s="363"/>
      <c r="B45" s="119"/>
      <c r="C45" s="312"/>
      <c r="D45" s="313"/>
      <c r="E45" s="314"/>
      <c r="F45" s="315"/>
      <c r="G45" s="312"/>
      <c r="H45" s="313"/>
      <c r="I45" s="314"/>
      <c r="J45" s="315"/>
      <c r="K45" s="312"/>
      <c r="L45" s="313"/>
      <c r="M45" s="312"/>
      <c r="N45" s="313"/>
      <c r="O45" s="312"/>
      <c r="P45" s="313"/>
      <c r="Q45" s="312"/>
      <c r="R45" s="313"/>
      <c r="S45" s="314"/>
      <c r="T45" s="315"/>
      <c r="U45" s="312"/>
      <c r="V45" s="313"/>
      <c r="W45" s="321"/>
      <c r="X45" s="333">
        <f t="shared" si="0"/>
        <v>0</v>
      </c>
      <c r="Y45" s="334">
        <f t="shared" si="1"/>
        <v>0</v>
      </c>
    </row>
    <row r="46" spans="1:25" s="106" customFormat="1" ht="21" customHeight="1" x14ac:dyDescent="0.25">
      <c r="A46" s="363"/>
      <c r="B46" s="366"/>
      <c r="C46" s="312"/>
      <c r="D46" s="313"/>
      <c r="E46" s="314"/>
      <c r="F46" s="315"/>
      <c r="G46" s="312"/>
      <c r="H46" s="313"/>
      <c r="I46" s="314"/>
      <c r="J46" s="315"/>
      <c r="K46" s="312"/>
      <c r="L46" s="313"/>
      <c r="M46" s="312"/>
      <c r="N46" s="313"/>
      <c r="O46" s="312"/>
      <c r="P46" s="313"/>
      <c r="Q46" s="312"/>
      <c r="R46" s="313"/>
      <c r="S46" s="314"/>
      <c r="T46" s="315"/>
      <c r="U46" s="312"/>
      <c r="V46" s="313"/>
      <c r="W46" s="321"/>
      <c r="X46" s="333">
        <f t="shared" si="0"/>
        <v>0</v>
      </c>
      <c r="Y46" s="334">
        <f t="shared" si="1"/>
        <v>0</v>
      </c>
    </row>
    <row r="47" spans="1:25" s="106" customFormat="1" ht="21" customHeight="1" x14ac:dyDescent="0.25">
      <c r="A47" s="363"/>
      <c r="B47" s="364"/>
      <c r="C47" s="312"/>
      <c r="D47" s="313"/>
      <c r="E47" s="314"/>
      <c r="F47" s="315"/>
      <c r="G47" s="312"/>
      <c r="H47" s="313"/>
      <c r="I47" s="314"/>
      <c r="J47" s="315"/>
      <c r="K47" s="312"/>
      <c r="L47" s="313"/>
      <c r="M47" s="312"/>
      <c r="N47" s="313"/>
      <c r="O47" s="312"/>
      <c r="P47" s="313"/>
      <c r="Q47" s="312"/>
      <c r="R47" s="313"/>
      <c r="S47" s="314"/>
      <c r="T47" s="315"/>
      <c r="U47" s="312"/>
      <c r="V47" s="313"/>
      <c r="W47" s="321"/>
      <c r="X47" s="333">
        <f t="shared" si="0"/>
        <v>0</v>
      </c>
      <c r="Y47" s="334">
        <f t="shared" si="1"/>
        <v>0</v>
      </c>
    </row>
    <row r="48" spans="1:25" s="106" customFormat="1" ht="21" customHeight="1" x14ac:dyDescent="0.25">
      <c r="A48" s="363"/>
      <c r="B48" s="364"/>
      <c r="C48" s="312"/>
      <c r="D48" s="313"/>
      <c r="E48" s="314"/>
      <c r="F48" s="315"/>
      <c r="G48" s="312"/>
      <c r="H48" s="313"/>
      <c r="I48" s="314"/>
      <c r="J48" s="315"/>
      <c r="K48" s="312"/>
      <c r="L48" s="313"/>
      <c r="M48" s="312"/>
      <c r="N48" s="313"/>
      <c r="O48" s="312"/>
      <c r="P48" s="313"/>
      <c r="Q48" s="312"/>
      <c r="R48" s="313"/>
      <c r="S48" s="314"/>
      <c r="T48" s="315"/>
      <c r="U48" s="312"/>
      <c r="V48" s="313"/>
      <c r="W48" s="321"/>
      <c r="X48" s="333">
        <f t="shared" si="0"/>
        <v>0</v>
      </c>
      <c r="Y48" s="334">
        <f t="shared" si="1"/>
        <v>0</v>
      </c>
    </row>
    <row r="49" spans="1:25" s="106" customFormat="1" ht="21" customHeight="1" x14ac:dyDescent="0.25">
      <c r="A49" s="363"/>
      <c r="B49" s="364"/>
      <c r="C49" s="312"/>
      <c r="D49" s="313"/>
      <c r="E49" s="314"/>
      <c r="F49" s="315"/>
      <c r="G49" s="312"/>
      <c r="H49" s="313"/>
      <c r="I49" s="314"/>
      <c r="J49" s="315"/>
      <c r="K49" s="312"/>
      <c r="L49" s="313"/>
      <c r="M49" s="312"/>
      <c r="N49" s="313"/>
      <c r="O49" s="312"/>
      <c r="P49" s="313"/>
      <c r="Q49" s="312"/>
      <c r="R49" s="313"/>
      <c r="S49" s="314"/>
      <c r="T49" s="315"/>
      <c r="U49" s="312"/>
      <c r="V49" s="313"/>
      <c r="W49" s="321"/>
      <c r="X49" s="333">
        <f t="shared" si="0"/>
        <v>0</v>
      </c>
      <c r="Y49" s="334">
        <f t="shared" si="1"/>
        <v>0</v>
      </c>
    </row>
    <row r="50" spans="1:25" s="106" customFormat="1" ht="21" customHeight="1" x14ac:dyDescent="0.25">
      <c r="A50" s="363"/>
      <c r="B50" s="364"/>
      <c r="C50" s="312"/>
      <c r="D50" s="313"/>
      <c r="E50" s="314"/>
      <c r="F50" s="315"/>
      <c r="G50" s="312"/>
      <c r="H50" s="313"/>
      <c r="I50" s="314"/>
      <c r="J50" s="315"/>
      <c r="K50" s="312"/>
      <c r="L50" s="313"/>
      <c r="M50" s="312"/>
      <c r="N50" s="313"/>
      <c r="O50" s="312"/>
      <c r="P50" s="313"/>
      <c r="Q50" s="312"/>
      <c r="R50" s="313"/>
      <c r="S50" s="314"/>
      <c r="T50" s="315"/>
      <c r="U50" s="312"/>
      <c r="V50" s="313"/>
      <c r="W50" s="321"/>
      <c r="X50" s="333">
        <f t="shared" si="0"/>
        <v>0</v>
      </c>
      <c r="Y50" s="334">
        <f t="shared" si="1"/>
        <v>0</v>
      </c>
    </row>
    <row r="51" spans="1:25" s="106" customFormat="1" ht="21" customHeight="1" x14ac:dyDescent="0.25">
      <c r="A51" s="363"/>
      <c r="B51" s="364"/>
      <c r="C51" s="312"/>
      <c r="D51" s="313"/>
      <c r="E51" s="314"/>
      <c r="F51" s="315"/>
      <c r="G51" s="312"/>
      <c r="H51" s="313"/>
      <c r="I51" s="314"/>
      <c r="J51" s="315"/>
      <c r="K51" s="312"/>
      <c r="L51" s="313"/>
      <c r="M51" s="312"/>
      <c r="N51" s="313"/>
      <c r="O51" s="312"/>
      <c r="P51" s="313"/>
      <c r="Q51" s="312"/>
      <c r="R51" s="313"/>
      <c r="S51" s="314"/>
      <c r="T51" s="315"/>
      <c r="U51" s="312"/>
      <c r="V51" s="313"/>
      <c r="W51" s="321"/>
      <c r="X51" s="333">
        <f t="shared" si="0"/>
        <v>0</v>
      </c>
      <c r="Y51" s="334">
        <f t="shared" si="1"/>
        <v>0</v>
      </c>
    </row>
    <row r="52" spans="1:25" s="106" customFormat="1" ht="21" customHeight="1" x14ac:dyDescent="0.25">
      <c r="A52" s="363"/>
      <c r="B52" s="364"/>
      <c r="C52" s="312"/>
      <c r="D52" s="313"/>
      <c r="E52" s="314"/>
      <c r="F52" s="315"/>
      <c r="G52" s="312"/>
      <c r="H52" s="313"/>
      <c r="I52" s="314"/>
      <c r="J52" s="315"/>
      <c r="K52" s="312"/>
      <c r="L52" s="313"/>
      <c r="M52" s="312"/>
      <c r="N52" s="313"/>
      <c r="O52" s="312"/>
      <c r="P52" s="313"/>
      <c r="Q52" s="312"/>
      <c r="R52" s="313"/>
      <c r="S52" s="314"/>
      <c r="T52" s="315"/>
      <c r="U52" s="312"/>
      <c r="V52" s="313"/>
      <c r="W52" s="321"/>
      <c r="X52" s="333">
        <f t="shared" si="0"/>
        <v>0</v>
      </c>
      <c r="Y52" s="334">
        <f t="shared" si="1"/>
        <v>0</v>
      </c>
    </row>
    <row r="53" spans="1:25" s="106" customFormat="1" ht="21" customHeight="1" x14ac:dyDescent="0.25">
      <c r="A53" s="363"/>
      <c r="B53" s="364"/>
      <c r="C53" s="312"/>
      <c r="D53" s="313"/>
      <c r="E53" s="314"/>
      <c r="F53" s="315"/>
      <c r="G53" s="312"/>
      <c r="H53" s="313"/>
      <c r="I53" s="314"/>
      <c r="J53" s="315"/>
      <c r="K53" s="312"/>
      <c r="L53" s="313"/>
      <c r="M53" s="312"/>
      <c r="N53" s="313"/>
      <c r="O53" s="312"/>
      <c r="P53" s="313"/>
      <c r="Q53" s="312"/>
      <c r="R53" s="313"/>
      <c r="S53" s="314"/>
      <c r="T53" s="315"/>
      <c r="U53" s="312"/>
      <c r="V53" s="313"/>
      <c r="W53" s="321"/>
      <c r="X53" s="333">
        <f t="shared" si="0"/>
        <v>0</v>
      </c>
      <c r="Y53" s="334">
        <f t="shared" si="1"/>
        <v>0</v>
      </c>
    </row>
    <row r="54" spans="1:25" s="106" customFormat="1" ht="21" customHeight="1" x14ac:dyDescent="0.25">
      <c r="A54" s="363"/>
      <c r="B54" s="364"/>
      <c r="C54" s="312"/>
      <c r="D54" s="313"/>
      <c r="E54" s="314"/>
      <c r="F54" s="315"/>
      <c r="G54" s="312"/>
      <c r="H54" s="313"/>
      <c r="I54" s="314"/>
      <c r="J54" s="315"/>
      <c r="K54" s="312"/>
      <c r="L54" s="313"/>
      <c r="M54" s="312"/>
      <c r="N54" s="313"/>
      <c r="O54" s="312"/>
      <c r="P54" s="313"/>
      <c r="Q54" s="312"/>
      <c r="R54" s="313"/>
      <c r="S54" s="314"/>
      <c r="T54" s="315"/>
      <c r="U54" s="312"/>
      <c r="V54" s="313"/>
      <c r="W54" s="321"/>
      <c r="X54" s="333">
        <f t="shared" si="0"/>
        <v>0</v>
      </c>
      <c r="Y54" s="334">
        <f t="shared" si="1"/>
        <v>0</v>
      </c>
    </row>
    <row r="55" spans="1:25" s="106" customFormat="1" ht="21" customHeight="1" x14ac:dyDescent="0.25">
      <c r="A55" s="363"/>
      <c r="B55" s="364"/>
      <c r="C55" s="312"/>
      <c r="D55" s="313"/>
      <c r="E55" s="314"/>
      <c r="F55" s="315"/>
      <c r="G55" s="312"/>
      <c r="H55" s="313"/>
      <c r="I55" s="314"/>
      <c r="J55" s="315"/>
      <c r="K55" s="312"/>
      <c r="L55" s="313"/>
      <c r="M55" s="312"/>
      <c r="N55" s="313"/>
      <c r="O55" s="312"/>
      <c r="P55" s="313"/>
      <c r="Q55" s="312"/>
      <c r="R55" s="313"/>
      <c r="S55" s="314"/>
      <c r="T55" s="315"/>
      <c r="U55" s="312"/>
      <c r="V55" s="313"/>
      <c r="W55" s="321"/>
      <c r="X55" s="333">
        <f t="shared" si="0"/>
        <v>0</v>
      </c>
      <c r="Y55" s="334">
        <f t="shared" si="1"/>
        <v>0</v>
      </c>
    </row>
    <row r="56" spans="1:25" s="106" customFormat="1" ht="21" customHeight="1" x14ac:dyDescent="0.25">
      <c r="A56" s="363"/>
      <c r="B56" s="364"/>
      <c r="C56" s="312"/>
      <c r="D56" s="313"/>
      <c r="E56" s="314"/>
      <c r="F56" s="315"/>
      <c r="G56" s="312"/>
      <c r="H56" s="313"/>
      <c r="I56" s="314"/>
      <c r="J56" s="315"/>
      <c r="K56" s="312"/>
      <c r="L56" s="313"/>
      <c r="M56" s="312"/>
      <c r="N56" s="313"/>
      <c r="O56" s="312"/>
      <c r="P56" s="313"/>
      <c r="Q56" s="312"/>
      <c r="R56" s="313"/>
      <c r="S56" s="314"/>
      <c r="T56" s="315"/>
      <c r="U56" s="312"/>
      <c r="V56" s="313"/>
      <c r="W56" s="321"/>
      <c r="X56" s="333">
        <f t="shared" si="0"/>
        <v>0</v>
      </c>
      <c r="Y56" s="334">
        <f t="shared" si="1"/>
        <v>0</v>
      </c>
    </row>
    <row r="57" spans="1:25" s="106" customFormat="1" ht="21" customHeight="1" x14ac:dyDescent="0.25">
      <c r="A57" s="363"/>
      <c r="B57" s="364"/>
      <c r="C57" s="312"/>
      <c r="D57" s="313"/>
      <c r="E57" s="314"/>
      <c r="F57" s="315"/>
      <c r="G57" s="312"/>
      <c r="H57" s="313"/>
      <c r="I57" s="314"/>
      <c r="J57" s="315"/>
      <c r="K57" s="312"/>
      <c r="L57" s="313"/>
      <c r="M57" s="312"/>
      <c r="N57" s="313"/>
      <c r="O57" s="312"/>
      <c r="P57" s="313"/>
      <c r="Q57" s="312"/>
      <c r="R57" s="313"/>
      <c r="S57" s="314"/>
      <c r="T57" s="315"/>
      <c r="U57" s="312"/>
      <c r="V57" s="313"/>
      <c r="W57" s="321"/>
      <c r="X57" s="333">
        <f t="shared" si="0"/>
        <v>0</v>
      </c>
      <c r="Y57" s="334">
        <f t="shared" si="1"/>
        <v>0</v>
      </c>
    </row>
    <row r="58" spans="1:25" s="106" customFormat="1" ht="21" customHeight="1" x14ac:dyDescent="0.25">
      <c r="A58" s="363"/>
      <c r="B58" s="364"/>
      <c r="C58" s="312"/>
      <c r="D58" s="313"/>
      <c r="E58" s="314"/>
      <c r="F58" s="315"/>
      <c r="G58" s="312"/>
      <c r="H58" s="313"/>
      <c r="I58" s="314"/>
      <c r="J58" s="315"/>
      <c r="K58" s="312"/>
      <c r="L58" s="313"/>
      <c r="M58" s="312"/>
      <c r="N58" s="313"/>
      <c r="O58" s="312"/>
      <c r="P58" s="313"/>
      <c r="Q58" s="312"/>
      <c r="R58" s="313"/>
      <c r="S58" s="314"/>
      <c r="T58" s="315"/>
      <c r="U58" s="312"/>
      <c r="V58" s="313"/>
      <c r="W58" s="321"/>
      <c r="X58" s="333">
        <f t="shared" si="0"/>
        <v>0</v>
      </c>
      <c r="Y58" s="334">
        <f t="shared" si="1"/>
        <v>0</v>
      </c>
    </row>
    <row r="59" spans="1:25" s="106" customFormat="1" ht="21" customHeight="1" x14ac:dyDescent="0.25">
      <c r="A59" s="363"/>
      <c r="B59" s="364"/>
      <c r="C59" s="312"/>
      <c r="D59" s="313"/>
      <c r="E59" s="314"/>
      <c r="F59" s="315"/>
      <c r="G59" s="312"/>
      <c r="H59" s="313"/>
      <c r="I59" s="314"/>
      <c r="J59" s="315"/>
      <c r="K59" s="312"/>
      <c r="L59" s="313"/>
      <c r="M59" s="312"/>
      <c r="N59" s="313"/>
      <c r="O59" s="312"/>
      <c r="P59" s="313"/>
      <c r="Q59" s="312"/>
      <c r="R59" s="313"/>
      <c r="S59" s="314"/>
      <c r="T59" s="315"/>
      <c r="U59" s="312"/>
      <c r="V59" s="313"/>
      <c r="W59" s="321"/>
      <c r="X59" s="333">
        <f t="shared" si="0"/>
        <v>0</v>
      </c>
      <c r="Y59" s="334">
        <f t="shared" si="1"/>
        <v>0</v>
      </c>
    </row>
    <row r="60" spans="1:25" s="106" customFormat="1" ht="21" customHeight="1" x14ac:dyDescent="0.25">
      <c r="A60" s="363"/>
      <c r="B60" s="364"/>
      <c r="C60" s="312"/>
      <c r="D60" s="313"/>
      <c r="E60" s="314"/>
      <c r="F60" s="315"/>
      <c r="G60" s="312"/>
      <c r="H60" s="313"/>
      <c r="I60" s="314"/>
      <c r="J60" s="315"/>
      <c r="K60" s="312"/>
      <c r="L60" s="313"/>
      <c r="M60" s="312"/>
      <c r="N60" s="313"/>
      <c r="O60" s="312"/>
      <c r="P60" s="313"/>
      <c r="Q60" s="312"/>
      <c r="R60" s="313"/>
      <c r="S60" s="314"/>
      <c r="T60" s="315"/>
      <c r="U60" s="312"/>
      <c r="V60" s="313"/>
      <c r="W60" s="321"/>
      <c r="X60" s="333">
        <f t="shared" si="0"/>
        <v>0</v>
      </c>
      <c r="Y60" s="334">
        <f t="shared" si="1"/>
        <v>0</v>
      </c>
    </row>
    <row r="61" spans="1:25" s="106" customFormat="1" ht="21" customHeight="1" x14ac:dyDescent="0.25">
      <c r="A61" s="363"/>
      <c r="B61" s="364"/>
      <c r="C61" s="312"/>
      <c r="D61" s="313"/>
      <c r="E61" s="314"/>
      <c r="F61" s="315"/>
      <c r="G61" s="312"/>
      <c r="H61" s="313"/>
      <c r="I61" s="314"/>
      <c r="J61" s="315"/>
      <c r="K61" s="312"/>
      <c r="L61" s="313"/>
      <c r="M61" s="312"/>
      <c r="N61" s="313"/>
      <c r="O61" s="312"/>
      <c r="P61" s="313"/>
      <c r="Q61" s="312"/>
      <c r="R61" s="313"/>
      <c r="S61" s="314"/>
      <c r="T61" s="315"/>
      <c r="U61" s="312"/>
      <c r="V61" s="313"/>
      <c r="W61" s="321"/>
      <c r="X61" s="333">
        <f t="shared" si="0"/>
        <v>0</v>
      </c>
      <c r="Y61" s="334">
        <f t="shared" si="1"/>
        <v>0</v>
      </c>
    </row>
    <row r="62" spans="1:25" s="106" customFormat="1" ht="21" customHeight="1" x14ac:dyDescent="0.25">
      <c r="A62" s="363"/>
      <c r="B62" s="364"/>
      <c r="C62" s="312"/>
      <c r="D62" s="313"/>
      <c r="E62" s="314"/>
      <c r="F62" s="315"/>
      <c r="G62" s="312"/>
      <c r="H62" s="313"/>
      <c r="I62" s="314"/>
      <c r="J62" s="315"/>
      <c r="K62" s="312"/>
      <c r="L62" s="313"/>
      <c r="M62" s="312"/>
      <c r="N62" s="313"/>
      <c r="O62" s="312"/>
      <c r="P62" s="313"/>
      <c r="Q62" s="312"/>
      <c r="R62" s="313"/>
      <c r="S62" s="314"/>
      <c r="T62" s="315"/>
      <c r="U62" s="312"/>
      <c r="V62" s="313"/>
      <c r="W62" s="321"/>
      <c r="X62" s="333">
        <f t="shared" si="0"/>
        <v>0</v>
      </c>
      <c r="Y62" s="334">
        <f t="shared" si="1"/>
        <v>0</v>
      </c>
    </row>
    <row r="63" spans="1:25" s="106" customFormat="1" ht="21" customHeight="1" x14ac:dyDescent="0.25">
      <c r="A63" s="363"/>
      <c r="B63" s="366"/>
      <c r="C63" s="312"/>
      <c r="D63" s="313"/>
      <c r="E63" s="314"/>
      <c r="F63" s="315"/>
      <c r="G63" s="312"/>
      <c r="H63" s="313"/>
      <c r="I63" s="314"/>
      <c r="J63" s="315"/>
      <c r="K63" s="312"/>
      <c r="L63" s="313"/>
      <c r="M63" s="312"/>
      <c r="N63" s="313"/>
      <c r="O63" s="312"/>
      <c r="P63" s="313"/>
      <c r="Q63" s="312"/>
      <c r="R63" s="313"/>
      <c r="S63" s="314"/>
      <c r="T63" s="315"/>
      <c r="U63" s="312"/>
      <c r="V63" s="313"/>
      <c r="W63" s="321"/>
      <c r="X63" s="333">
        <f t="shared" si="0"/>
        <v>0</v>
      </c>
      <c r="Y63" s="334">
        <f t="shared" si="1"/>
        <v>0</v>
      </c>
    </row>
    <row r="64" spans="1:25" s="106" customFormat="1" ht="21" customHeight="1" x14ac:dyDescent="0.25">
      <c r="A64" s="363"/>
      <c r="B64" s="366"/>
      <c r="C64" s="312"/>
      <c r="D64" s="313"/>
      <c r="E64" s="314"/>
      <c r="F64" s="315"/>
      <c r="G64" s="312"/>
      <c r="H64" s="313"/>
      <c r="I64" s="314"/>
      <c r="J64" s="315"/>
      <c r="K64" s="312"/>
      <c r="L64" s="313"/>
      <c r="M64" s="312"/>
      <c r="N64" s="313"/>
      <c r="O64" s="312"/>
      <c r="P64" s="313"/>
      <c r="Q64" s="312"/>
      <c r="R64" s="313"/>
      <c r="S64" s="314"/>
      <c r="T64" s="315"/>
      <c r="U64" s="312"/>
      <c r="V64" s="313"/>
      <c r="W64" s="321"/>
      <c r="X64" s="333">
        <f t="shared" si="0"/>
        <v>0</v>
      </c>
      <c r="Y64" s="334">
        <f t="shared" si="1"/>
        <v>0</v>
      </c>
    </row>
    <row r="65" spans="1:25" s="106" customFormat="1" ht="21" customHeight="1" x14ac:dyDescent="0.25">
      <c r="A65" s="363"/>
      <c r="B65" s="366"/>
      <c r="C65" s="312"/>
      <c r="D65" s="313"/>
      <c r="E65" s="314"/>
      <c r="F65" s="315"/>
      <c r="G65" s="312"/>
      <c r="H65" s="313"/>
      <c r="I65" s="314"/>
      <c r="J65" s="315"/>
      <c r="K65" s="312"/>
      <c r="L65" s="313"/>
      <c r="M65" s="312"/>
      <c r="N65" s="313"/>
      <c r="O65" s="312"/>
      <c r="P65" s="313"/>
      <c r="Q65" s="312"/>
      <c r="R65" s="313"/>
      <c r="S65" s="314"/>
      <c r="T65" s="315"/>
      <c r="U65" s="312"/>
      <c r="V65" s="313"/>
      <c r="W65" s="321"/>
      <c r="X65" s="333">
        <f t="shared" si="0"/>
        <v>0</v>
      </c>
      <c r="Y65" s="334">
        <f t="shared" si="1"/>
        <v>0</v>
      </c>
    </row>
    <row r="66" spans="1:25" s="106" customFormat="1" ht="21" customHeight="1" x14ac:dyDescent="0.25">
      <c r="A66" s="363"/>
      <c r="B66" s="366"/>
      <c r="C66" s="312"/>
      <c r="D66" s="313"/>
      <c r="E66" s="314"/>
      <c r="F66" s="315"/>
      <c r="G66" s="312"/>
      <c r="H66" s="313"/>
      <c r="I66" s="314"/>
      <c r="J66" s="315"/>
      <c r="K66" s="312"/>
      <c r="L66" s="313"/>
      <c r="M66" s="312"/>
      <c r="N66" s="313"/>
      <c r="O66" s="312"/>
      <c r="P66" s="313"/>
      <c r="Q66" s="312"/>
      <c r="R66" s="313"/>
      <c r="S66" s="314"/>
      <c r="T66" s="315"/>
      <c r="U66" s="312"/>
      <c r="V66" s="313"/>
      <c r="W66" s="321"/>
      <c r="X66" s="333">
        <f t="shared" si="0"/>
        <v>0</v>
      </c>
      <c r="Y66" s="334">
        <f t="shared" si="1"/>
        <v>0</v>
      </c>
    </row>
    <row r="67" spans="1:25" ht="21" customHeight="1" x14ac:dyDescent="0.25">
      <c r="A67" s="363"/>
      <c r="B67" s="366"/>
      <c r="C67" s="312"/>
      <c r="D67" s="313"/>
      <c r="E67" s="314"/>
      <c r="F67" s="315"/>
      <c r="G67" s="312"/>
      <c r="H67" s="313"/>
      <c r="I67" s="314"/>
      <c r="J67" s="315"/>
      <c r="K67" s="312"/>
      <c r="L67" s="313"/>
      <c r="M67" s="312"/>
      <c r="N67" s="313"/>
      <c r="O67" s="312"/>
      <c r="P67" s="313"/>
      <c r="Q67" s="312"/>
      <c r="R67" s="313"/>
      <c r="S67" s="314"/>
      <c r="T67" s="315"/>
      <c r="U67" s="312"/>
      <c r="V67" s="313"/>
      <c r="W67" s="321"/>
      <c r="X67" s="333">
        <f t="shared" si="0"/>
        <v>0</v>
      </c>
      <c r="Y67" s="334">
        <f t="shared" si="1"/>
        <v>0</v>
      </c>
    </row>
    <row r="68" spans="1:25" ht="21" customHeight="1" x14ac:dyDescent="0.25">
      <c r="A68" s="363"/>
      <c r="B68" s="366"/>
      <c r="C68" s="312"/>
      <c r="D68" s="313"/>
      <c r="E68" s="314"/>
      <c r="F68" s="315"/>
      <c r="G68" s="312"/>
      <c r="H68" s="313"/>
      <c r="I68" s="314"/>
      <c r="J68" s="315"/>
      <c r="K68" s="312"/>
      <c r="L68" s="313"/>
      <c r="M68" s="312"/>
      <c r="N68" s="313"/>
      <c r="O68" s="312"/>
      <c r="P68" s="313"/>
      <c r="Q68" s="312"/>
      <c r="R68" s="313"/>
      <c r="S68" s="314"/>
      <c r="T68" s="315"/>
      <c r="U68" s="312"/>
      <c r="V68" s="313"/>
      <c r="W68" s="321"/>
      <c r="X68" s="333">
        <f t="shared" si="0"/>
        <v>0</v>
      </c>
      <c r="Y68" s="334">
        <f xml:space="preserve"> SUM( Y67+X68)</f>
        <v>0</v>
      </c>
    </row>
    <row r="69" spans="1:25" ht="21" customHeight="1" x14ac:dyDescent="0.25">
      <c r="A69" s="363"/>
      <c r="B69" s="366"/>
      <c r="C69" s="312"/>
      <c r="D69" s="313"/>
      <c r="E69" s="314"/>
      <c r="F69" s="315"/>
      <c r="G69" s="312"/>
      <c r="H69" s="365"/>
      <c r="I69" s="314"/>
      <c r="J69" s="315"/>
      <c r="K69" s="312"/>
      <c r="L69" s="313"/>
      <c r="M69" s="312"/>
      <c r="N69" s="313"/>
      <c r="O69" s="312"/>
      <c r="P69" s="313"/>
      <c r="Q69" s="312"/>
      <c r="R69" s="313"/>
      <c r="S69" s="314"/>
      <c r="T69" s="315"/>
      <c r="U69" s="312"/>
      <c r="V69" s="313"/>
      <c r="W69" s="321"/>
      <c r="X69" s="333">
        <f t="shared" si="0"/>
        <v>0</v>
      </c>
      <c r="Y69" s="334">
        <f t="shared" si="1"/>
        <v>0</v>
      </c>
    </row>
    <row r="70" spans="1:25" ht="21" hidden="1" customHeight="1" x14ac:dyDescent="0.25">
      <c r="A70" s="116"/>
      <c r="B70" s="117"/>
      <c r="C70" s="312"/>
      <c r="D70" s="313"/>
      <c r="E70" s="314"/>
      <c r="F70" s="315"/>
      <c r="G70" s="312"/>
      <c r="H70" s="313"/>
      <c r="I70" s="314"/>
      <c r="J70" s="315"/>
      <c r="K70" s="312"/>
      <c r="L70" s="313"/>
      <c r="M70" s="312"/>
      <c r="N70" s="313"/>
      <c r="O70" s="312"/>
      <c r="P70" s="313"/>
      <c r="Q70" s="312"/>
      <c r="R70" s="313"/>
      <c r="S70" s="314"/>
      <c r="T70" s="325"/>
      <c r="U70" s="312"/>
      <c r="V70" s="326"/>
      <c r="W70" s="321"/>
      <c r="X70" s="322">
        <f t="shared" si="0"/>
        <v>0</v>
      </c>
      <c r="Y70" s="323">
        <f t="shared" si="1"/>
        <v>0</v>
      </c>
    </row>
    <row r="71" spans="1:25" ht="21" hidden="1" customHeight="1" x14ac:dyDescent="0.25">
      <c r="A71" s="116"/>
      <c r="B71" s="118"/>
      <c r="C71" s="312"/>
      <c r="D71" s="313"/>
      <c r="E71" s="314"/>
      <c r="F71" s="315"/>
      <c r="G71" s="312"/>
      <c r="H71" s="313"/>
      <c r="I71" s="314"/>
      <c r="J71" s="315"/>
      <c r="K71" s="312"/>
      <c r="L71" s="313"/>
      <c r="M71" s="312"/>
      <c r="N71" s="313"/>
      <c r="O71" s="312"/>
      <c r="P71" s="313"/>
      <c r="Q71" s="312"/>
      <c r="R71" s="313"/>
      <c r="S71" s="314"/>
      <c r="T71" s="315"/>
      <c r="U71" s="312"/>
      <c r="V71" s="313"/>
      <c r="W71" s="321"/>
      <c r="X71" s="322">
        <f t="shared" si="0"/>
        <v>0</v>
      </c>
      <c r="Y71" s="323">
        <f t="shared" si="1"/>
        <v>0</v>
      </c>
    </row>
    <row r="72" spans="1:25" ht="21" hidden="1" customHeight="1" x14ac:dyDescent="0.25">
      <c r="A72" s="116"/>
      <c r="B72" s="117"/>
      <c r="C72" s="312"/>
      <c r="D72" s="313"/>
      <c r="E72" s="314"/>
      <c r="F72" s="315"/>
      <c r="G72" s="312"/>
      <c r="H72" s="313"/>
      <c r="I72" s="314"/>
      <c r="J72" s="315"/>
      <c r="K72" s="312"/>
      <c r="L72" s="313"/>
      <c r="M72" s="312"/>
      <c r="N72" s="313"/>
      <c r="O72" s="312"/>
      <c r="P72" s="313"/>
      <c r="Q72" s="312"/>
      <c r="R72" s="313"/>
      <c r="S72" s="314"/>
      <c r="T72" s="315"/>
      <c r="U72" s="312"/>
      <c r="V72" s="313"/>
      <c r="W72" s="321"/>
      <c r="X72" s="322">
        <f t="shared" si="0"/>
        <v>0</v>
      </c>
      <c r="Y72" s="323">
        <f t="shared" si="1"/>
        <v>0</v>
      </c>
    </row>
    <row r="73" spans="1:25" ht="21" hidden="1" customHeight="1" x14ac:dyDescent="0.25">
      <c r="A73" s="116"/>
      <c r="B73" s="117"/>
      <c r="C73" s="312"/>
      <c r="D73" s="313"/>
      <c r="E73" s="314"/>
      <c r="F73" s="315"/>
      <c r="G73" s="312"/>
      <c r="H73" s="313"/>
      <c r="I73" s="314"/>
      <c r="J73" s="315"/>
      <c r="K73" s="312"/>
      <c r="L73" s="313"/>
      <c r="M73" s="312"/>
      <c r="N73" s="313"/>
      <c r="O73" s="312"/>
      <c r="P73" s="313"/>
      <c r="Q73" s="312"/>
      <c r="R73" s="313"/>
      <c r="S73" s="314"/>
      <c r="T73" s="315"/>
      <c r="U73" s="312"/>
      <c r="V73" s="313"/>
      <c r="W73" s="321"/>
      <c r="X73" s="322">
        <f t="shared" ref="X73:X136" si="2">SUM(C73:W73)</f>
        <v>0</v>
      </c>
      <c r="Y73" s="323">
        <f t="shared" si="1"/>
        <v>0</v>
      </c>
    </row>
    <row r="74" spans="1:25" ht="21" hidden="1" customHeight="1" x14ac:dyDescent="0.25">
      <c r="A74" s="116"/>
      <c r="B74" s="118"/>
      <c r="C74" s="312"/>
      <c r="D74" s="313"/>
      <c r="E74" s="314"/>
      <c r="F74" s="315"/>
      <c r="G74" s="312"/>
      <c r="H74" s="313"/>
      <c r="I74" s="314"/>
      <c r="J74" s="315"/>
      <c r="K74" s="312"/>
      <c r="L74" s="313"/>
      <c r="M74" s="312"/>
      <c r="N74" s="313"/>
      <c r="O74" s="312"/>
      <c r="P74" s="313"/>
      <c r="Q74" s="312"/>
      <c r="R74" s="313"/>
      <c r="S74" s="314"/>
      <c r="T74" s="315"/>
      <c r="U74" s="312"/>
      <c r="V74" s="313"/>
      <c r="W74" s="321"/>
      <c r="X74" s="322">
        <f t="shared" si="2"/>
        <v>0</v>
      </c>
      <c r="Y74" s="323">
        <f t="shared" ref="Y74:Y137" si="3" xml:space="preserve"> SUM( Y73+X74)</f>
        <v>0</v>
      </c>
    </row>
    <row r="75" spans="1:25" ht="21" hidden="1" customHeight="1" x14ac:dyDescent="0.25">
      <c r="A75" s="116"/>
      <c r="B75" s="117"/>
      <c r="C75" s="312"/>
      <c r="D75" s="313"/>
      <c r="E75" s="314"/>
      <c r="F75" s="315"/>
      <c r="G75" s="312"/>
      <c r="H75" s="313"/>
      <c r="I75" s="314"/>
      <c r="J75" s="315"/>
      <c r="K75" s="312"/>
      <c r="L75" s="313"/>
      <c r="M75" s="312"/>
      <c r="N75" s="313"/>
      <c r="O75" s="312"/>
      <c r="P75" s="313"/>
      <c r="Q75" s="312"/>
      <c r="R75" s="313"/>
      <c r="S75" s="314"/>
      <c r="T75" s="315"/>
      <c r="U75" s="312"/>
      <c r="V75" s="313"/>
      <c r="W75" s="321"/>
      <c r="X75" s="322">
        <f t="shared" si="2"/>
        <v>0</v>
      </c>
      <c r="Y75" s="323">
        <f t="shared" si="3"/>
        <v>0</v>
      </c>
    </row>
    <row r="76" spans="1:25" ht="21" hidden="1" customHeight="1" x14ac:dyDescent="0.25">
      <c r="A76" s="116"/>
      <c r="B76" s="117"/>
      <c r="C76" s="312"/>
      <c r="D76" s="313"/>
      <c r="E76" s="314"/>
      <c r="F76" s="315"/>
      <c r="G76" s="312"/>
      <c r="H76" s="313"/>
      <c r="I76" s="314"/>
      <c r="J76" s="315"/>
      <c r="K76" s="312"/>
      <c r="L76" s="313"/>
      <c r="M76" s="312"/>
      <c r="N76" s="313"/>
      <c r="O76" s="312"/>
      <c r="P76" s="313"/>
      <c r="Q76" s="312"/>
      <c r="R76" s="313"/>
      <c r="S76" s="314"/>
      <c r="T76" s="315"/>
      <c r="U76" s="312"/>
      <c r="V76" s="313"/>
      <c r="W76" s="321"/>
      <c r="X76" s="322">
        <f t="shared" si="2"/>
        <v>0</v>
      </c>
      <c r="Y76" s="323">
        <f t="shared" si="3"/>
        <v>0</v>
      </c>
    </row>
    <row r="77" spans="1:25" ht="21" hidden="1" customHeight="1" x14ac:dyDescent="0.25">
      <c r="A77" s="116"/>
      <c r="B77" s="117"/>
      <c r="C77" s="312"/>
      <c r="D77" s="313"/>
      <c r="E77" s="314"/>
      <c r="F77" s="315"/>
      <c r="G77" s="312"/>
      <c r="H77" s="320"/>
      <c r="I77" s="314"/>
      <c r="J77" s="315"/>
      <c r="K77" s="312"/>
      <c r="L77" s="313"/>
      <c r="M77" s="312"/>
      <c r="N77" s="313"/>
      <c r="O77" s="312"/>
      <c r="P77" s="313"/>
      <c r="Q77" s="312"/>
      <c r="R77" s="313"/>
      <c r="S77" s="314"/>
      <c r="T77" s="315"/>
      <c r="U77" s="312"/>
      <c r="V77" s="313"/>
      <c r="W77" s="321"/>
      <c r="X77" s="322">
        <f t="shared" si="2"/>
        <v>0</v>
      </c>
      <c r="Y77" s="323">
        <f t="shared" si="3"/>
        <v>0</v>
      </c>
    </row>
    <row r="78" spans="1:25" ht="21" hidden="1" customHeight="1" x14ac:dyDescent="0.25">
      <c r="A78" s="116"/>
      <c r="B78" s="117"/>
      <c r="C78" s="312"/>
      <c r="D78" s="313"/>
      <c r="E78" s="314"/>
      <c r="F78" s="315"/>
      <c r="G78" s="312"/>
      <c r="H78" s="313"/>
      <c r="I78" s="314"/>
      <c r="J78" s="315"/>
      <c r="K78" s="312"/>
      <c r="L78" s="313"/>
      <c r="M78" s="312"/>
      <c r="N78" s="313"/>
      <c r="O78" s="312"/>
      <c r="P78" s="313"/>
      <c r="Q78" s="312"/>
      <c r="R78" s="313"/>
      <c r="S78" s="314"/>
      <c r="T78" s="325"/>
      <c r="U78" s="312"/>
      <c r="V78" s="324"/>
      <c r="W78" s="321"/>
      <c r="X78" s="322">
        <f t="shared" si="2"/>
        <v>0</v>
      </c>
      <c r="Y78" s="323">
        <f t="shared" si="3"/>
        <v>0</v>
      </c>
    </row>
    <row r="79" spans="1:25" ht="21" hidden="1" customHeight="1" x14ac:dyDescent="0.25">
      <c r="A79" s="116"/>
      <c r="B79" s="118"/>
      <c r="C79" s="312"/>
      <c r="D79" s="313"/>
      <c r="E79" s="314"/>
      <c r="F79" s="315"/>
      <c r="G79" s="312"/>
      <c r="H79" s="313"/>
      <c r="I79" s="314"/>
      <c r="J79" s="315"/>
      <c r="K79" s="312"/>
      <c r="L79" s="313"/>
      <c r="M79" s="312"/>
      <c r="N79" s="313"/>
      <c r="O79" s="312"/>
      <c r="P79" s="313"/>
      <c r="Q79" s="312"/>
      <c r="R79" s="313"/>
      <c r="S79" s="314"/>
      <c r="T79" s="315"/>
      <c r="U79" s="312"/>
      <c r="V79" s="313"/>
      <c r="W79" s="321"/>
      <c r="X79" s="322">
        <f t="shared" si="2"/>
        <v>0</v>
      </c>
      <c r="Y79" s="323">
        <f t="shared" si="3"/>
        <v>0</v>
      </c>
    </row>
    <row r="80" spans="1:25" ht="21" hidden="1" customHeight="1" x14ac:dyDescent="0.25">
      <c r="A80" s="116"/>
      <c r="B80" s="118"/>
      <c r="C80" s="312"/>
      <c r="D80" s="313"/>
      <c r="E80" s="314"/>
      <c r="F80" s="315"/>
      <c r="G80" s="312"/>
      <c r="H80" s="313"/>
      <c r="I80" s="314"/>
      <c r="J80" s="315"/>
      <c r="K80" s="312"/>
      <c r="L80" s="313"/>
      <c r="M80" s="312"/>
      <c r="N80" s="313"/>
      <c r="O80" s="312"/>
      <c r="P80" s="313"/>
      <c r="Q80" s="312"/>
      <c r="R80" s="313"/>
      <c r="S80" s="314"/>
      <c r="T80" s="315"/>
      <c r="U80" s="312"/>
      <c r="V80" s="313"/>
      <c r="W80" s="321"/>
      <c r="X80" s="322">
        <f t="shared" si="2"/>
        <v>0</v>
      </c>
      <c r="Y80" s="323">
        <f t="shared" si="3"/>
        <v>0</v>
      </c>
    </row>
    <row r="81" spans="1:25" ht="21" hidden="1" customHeight="1" x14ac:dyDescent="0.25">
      <c r="A81" s="116"/>
      <c r="B81" s="117"/>
      <c r="C81" s="312"/>
      <c r="D81" s="313"/>
      <c r="E81" s="314"/>
      <c r="F81" s="315"/>
      <c r="G81" s="312"/>
      <c r="H81" s="313"/>
      <c r="I81" s="314"/>
      <c r="J81" s="315"/>
      <c r="K81" s="312"/>
      <c r="L81" s="313"/>
      <c r="M81" s="312"/>
      <c r="N81" s="313"/>
      <c r="O81" s="312"/>
      <c r="P81" s="313"/>
      <c r="Q81" s="312"/>
      <c r="R81" s="313"/>
      <c r="S81" s="314"/>
      <c r="T81" s="315"/>
      <c r="U81" s="312"/>
      <c r="V81" s="313"/>
      <c r="W81" s="321"/>
      <c r="X81" s="322">
        <f t="shared" si="2"/>
        <v>0</v>
      </c>
      <c r="Y81" s="323">
        <f t="shared" si="3"/>
        <v>0</v>
      </c>
    </row>
    <row r="82" spans="1:25" ht="21" hidden="1" customHeight="1" x14ac:dyDescent="0.25">
      <c r="A82" s="116"/>
      <c r="B82" s="117"/>
      <c r="C82" s="312"/>
      <c r="D82" s="313"/>
      <c r="E82" s="314"/>
      <c r="F82" s="315"/>
      <c r="G82" s="312"/>
      <c r="H82" s="313"/>
      <c r="I82" s="314"/>
      <c r="J82" s="315"/>
      <c r="K82" s="312"/>
      <c r="L82" s="313"/>
      <c r="M82" s="312"/>
      <c r="N82" s="313"/>
      <c r="O82" s="312"/>
      <c r="P82" s="313"/>
      <c r="Q82" s="312"/>
      <c r="R82" s="313"/>
      <c r="S82" s="314"/>
      <c r="T82" s="315"/>
      <c r="U82" s="312"/>
      <c r="V82" s="313"/>
      <c r="W82" s="321"/>
      <c r="X82" s="322">
        <f t="shared" si="2"/>
        <v>0</v>
      </c>
      <c r="Y82" s="323">
        <f t="shared" si="3"/>
        <v>0</v>
      </c>
    </row>
    <row r="83" spans="1:25" ht="21" hidden="1" customHeight="1" x14ac:dyDescent="0.25">
      <c r="A83" s="116"/>
      <c r="B83" s="117"/>
      <c r="C83" s="312"/>
      <c r="D83" s="313"/>
      <c r="E83" s="314"/>
      <c r="F83" s="315"/>
      <c r="G83" s="312"/>
      <c r="H83" s="313"/>
      <c r="I83" s="314"/>
      <c r="J83" s="315"/>
      <c r="K83" s="312"/>
      <c r="L83" s="313"/>
      <c r="M83" s="312"/>
      <c r="N83" s="313"/>
      <c r="O83" s="312"/>
      <c r="P83" s="313"/>
      <c r="Q83" s="312"/>
      <c r="R83" s="313"/>
      <c r="S83" s="314"/>
      <c r="T83" s="315"/>
      <c r="U83" s="312"/>
      <c r="V83" s="313"/>
      <c r="W83" s="321"/>
      <c r="X83" s="322">
        <f t="shared" si="2"/>
        <v>0</v>
      </c>
      <c r="Y83" s="323">
        <f t="shared" si="3"/>
        <v>0</v>
      </c>
    </row>
    <row r="84" spans="1:25" ht="21" hidden="1" customHeight="1" x14ac:dyDescent="0.25">
      <c r="A84" s="116"/>
      <c r="B84" s="117"/>
      <c r="C84" s="312"/>
      <c r="D84" s="313"/>
      <c r="E84" s="314"/>
      <c r="F84" s="315"/>
      <c r="G84" s="312"/>
      <c r="H84" s="313"/>
      <c r="I84" s="314"/>
      <c r="J84" s="315"/>
      <c r="K84" s="312"/>
      <c r="L84" s="313"/>
      <c r="M84" s="312"/>
      <c r="N84" s="313"/>
      <c r="O84" s="312"/>
      <c r="P84" s="313"/>
      <c r="Q84" s="312"/>
      <c r="R84" s="313"/>
      <c r="S84" s="314"/>
      <c r="T84" s="315"/>
      <c r="U84" s="312"/>
      <c r="V84" s="313"/>
      <c r="W84" s="321"/>
      <c r="X84" s="322">
        <f t="shared" si="2"/>
        <v>0</v>
      </c>
      <c r="Y84" s="323">
        <f t="shared" si="3"/>
        <v>0</v>
      </c>
    </row>
    <row r="85" spans="1:25" ht="21" hidden="1" customHeight="1" x14ac:dyDescent="0.25">
      <c r="A85" s="116"/>
      <c r="B85" s="117"/>
      <c r="C85" s="312"/>
      <c r="D85" s="313"/>
      <c r="E85" s="314"/>
      <c r="F85" s="315"/>
      <c r="G85" s="312"/>
      <c r="H85" s="320"/>
      <c r="I85" s="314"/>
      <c r="J85" s="315"/>
      <c r="K85" s="312"/>
      <c r="L85" s="313"/>
      <c r="M85" s="312"/>
      <c r="N85" s="313"/>
      <c r="O85" s="312"/>
      <c r="P85" s="313"/>
      <c r="Q85" s="312"/>
      <c r="R85" s="313"/>
      <c r="S85" s="314"/>
      <c r="T85" s="315"/>
      <c r="U85" s="312"/>
      <c r="V85" s="313"/>
      <c r="W85" s="321"/>
      <c r="X85" s="322">
        <f t="shared" si="2"/>
        <v>0</v>
      </c>
      <c r="Y85" s="323">
        <f t="shared" si="3"/>
        <v>0</v>
      </c>
    </row>
    <row r="86" spans="1:25" ht="21" hidden="1" customHeight="1" x14ac:dyDescent="0.25">
      <c r="A86" s="116"/>
      <c r="B86" s="119"/>
      <c r="C86" s="312"/>
      <c r="D86" s="313"/>
      <c r="E86" s="314"/>
      <c r="F86" s="315"/>
      <c r="G86" s="312"/>
      <c r="H86" s="313"/>
      <c r="I86" s="314"/>
      <c r="J86" s="315"/>
      <c r="K86" s="312"/>
      <c r="L86" s="313"/>
      <c r="M86" s="312"/>
      <c r="N86" s="313"/>
      <c r="O86" s="312"/>
      <c r="P86" s="313"/>
      <c r="Q86" s="312"/>
      <c r="R86" s="313"/>
      <c r="S86" s="314"/>
      <c r="T86" s="325"/>
      <c r="U86" s="312"/>
      <c r="V86" s="324"/>
      <c r="W86" s="321"/>
      <c r="X86" s="322">
        <f t="shared" si="2"/>
        <v>0</v>
      </c>
      <c r="Y86" s="323">
        <f t="shared" si="3"/>
        <v>0</v>
      </c>
    </row>
    <row r="87" spans="1:25" ht="21" hidden="1" customHeight="1" x14ac:dyDescent="0.25">
      <c r="A87" s="116"/>
      <c r="B87" s="117"/>
      <c r="C87" s="312"/>
      <c r="D87" s="313"/>
      <c r="E87" s="314"/>
      <c r="F87" s="315"/>
      <c r="G87" s="312"/>
      <c r="H87" s="313"/>
      <c r="I87" s="314"/>
      <c r="J87" s="315"/>
      <c r="K87" s="312"/>
      <c r="L87" s="313"/>
      <c r="M87" s="312"/>
      <c r="N87" s="313"/>
      <c r="O87" s="312"/>
      <c r="P87" s="313"/>
      <c r="Q87" s="312"/>
      <c r="R87" s="313"/>
      <c r="S87" s="314"/>
      <c r="T87" s="315"/>
      <c r="U87" s="312"/>
      <c r="V87" s="313"/>
      <c r="W87" s="321"/>
      <c r="X87" s="322">
        <f t="shared" si="2"/>
        <v>0</v>
      </c>
      <c r="Y87" s="323">
        <f t="shared" si="3"/>
        <v>0</v>
      </c>
    </row>
    <row r="88" spans="1:25" ht="21" hidden="1" customHeight="1" x14ac:dyDescent="0.25">
      <c r="A88" s="116"/>
      <c r="B88" s="117"/>
      <c r="C88" s="312"/>
      <c r="D88" s="313"/>
      <c r="E88" s="314"/>
      <c r="F88" s="315"/>
      <c r="G88" s="312"/>
      <c r="H88" s="313"/>
      <c r="I88" s="314"/>
      <c r="J88" s="315"/>
      <c r="K88" s="312"/>
      <c r="L88" s="313"/>
      <c r="M88" s="312"/>
      <c r="N88" s="313"/>
      <c r="O88" s="312"/>
      <c r="P88" s="313"/>
      <c r="Q88" s="312"/>
      <c r="R88" s="313"/>
      <c r="S88" s="314"/>
      <c r="T88" s="315"/>
      <c r="U88" s="312"/>
      <c r="V88" s="313"/>
      <c r="W88" s="321"/>
      <c r="X88" s="322">
        <f t="shared" si="2"/>
        <v>0</v>
      </c>
      <c r="Y88" s="323">
        <f t="shared" si="3"/>
        <v>0</v>
      </c>
    </row>
    <row r="89" spans="1:25" ht="21" hidden="1" customHeight="1" x14ac:dyDescent="0.25">
      <c r="A89" s="116"/>
      <c r="B89" s="117"/>
      <c r="C89" s="312"/>
      <c r="D89" s="313"/>
      <c r="E89" s="314"/>
      <c r="F89" s="315"/>
      <c r="G89" s="312"/>
      <c r="H89" s="313"/>
      <c r="I89" s="314"/>
      <c r="J89" s="315"/>
      <c r="K89" s="312"/>
      <c r="L89" s="313"/>
      <c r="M89" s="312"/>
      <c r="N89" s="313"/>
      <c r="O89" s="312"/>
      <c r="P89" s="313"/>
      <c r="Q89" s="312"/>
      <c r="R89" s="313"/>
      <c r="S89" s="314"/>
      <c r="T89" s="315"/>
      <c r="U89" s="312"/>
      <c r="V89" s="313"/>
      <c r="W89" s="321"/>
      <c r="X89" s="322">
        <f t="shared" si="2"/>
        <v>0</v>
      </c>
      <c r="Y89" s="323">
        <f t="shared" si="3"/>
        <v>0</v>
      </c>
    </row>
    <row r="90" spans="1:25" ht="21" hidden="1" customHeight="1" x14ac:dyDescent="0.25">
      <c r="A90" s="116"/>
      <c r="B90" s="117"/>
      <c r="C90" s="312"/>
      <c r="D90" s="313"/>
      <c r="E90" s="314"/>
      <c r="F90" s="315"/>
      <c r="G90" s="312"/>
      <c r="H90" s="313"/>
      <c r="I90" s="314"/>
      <c r="J90" s="315"/>
      <c r="K90" s="312"/>
      <c r="L90" s="313"/>
      <c r="M90" s="312"/>
      <c r="N90" s="313"/>
      <c r="O90" s="312"/>
      <c r="P90" s="313"/>
      <c r="Q90" s="312"/>
      <c r="R90" s="313"/>
      <c r="S90" s="314"/>
      <c r="T90" s="315"/>
      <c r="U90" s="312"/>
      <c r="V90" s="313"/>
      <c r="W90" s="321"/>
      <c r="X90" s="322">
        <f t="shared" si="2"/>
        <v>0</v>
      </c>
      <c r="Y90" s="323">
        <f t="shared" si="3"/>
        <v>0</v>
      </c>
    </row>
    <row r="91" spans="1:25" ht="21" hidden="1" customHeight="1" x14ac:dyDescent="0.25">
      <c r="A91" s="116"/>
      <c r="B91" s="117"/>
      <c r="C91" s="312"/>
      <c r="D91" s="313"/>
      <c r="E91" s="314"/>
      <c r="F91" s="315"/>
      <c r="G91" s="312"/>
      <c r="H91" s="313"/>
      <c r="I91" s="314"/>
      <c r="J91" s="315"/>
      <c r="K91" s="312"/>
      <c r="L91" s="313"/>
      <c r="M91" s="312"/>
      <c r="N91" s="313"/>
      <c r="O91" s="312"/>
      <c r="P91" s="313"/>
      <c r="Q91" s="312"/>
      <c r="R91" s="313"/>
      <c r="S91" s="314"/>
      <c r="T91" s="315"/>
      <c r="U91" s="312"/>
      <c r="V91" s="313"/>
      <c r="W91" s="321"/>
      <c r="X91" s="322">
        <f t="shared" si="2"/>
        <v>0</v>
      </c>
      <c r="Y91" s="323">
        <f t="shared" si="3"/>
        <v>0</v>
      </c>
    </row>
    <row r="92" spans="1:25" ht="21" hidden="1" customHeight="1" x14ac:dyDescent="0.25">
      <c r="A92" s="116"/>
      <c r="B92" s="117"/>
      <c r="C92" s="312"/>
      <c r="D92" s="313"/>
      <c r="E92" s="314"/>
      <c r="F92" s="315"/>
      <c r="G92" s="312"/>
      <c r="H92" s="313"/>
      <c r="I92" s="314"/>
      <c r="J92" s="315"/>
      <c r="K92" s="312"/>
      <c r="L92" s="313"/>
      <c r="M92" s="312"/>
      <c r="N92" s="313"/>
      <c r="O92" s="312"/>
      <c r="P92" s="313"/>
      <c r="Q92" s="312"/>
      <c r="R92" s="313"/>
      <c r="S92" s="314"/>
      <c r="T92" s="315"/>
      <c r="U92" s="312"/>
      <c r="V92" s="313"/>
      <c r="W92" s="321"/>
      <c r="X92" s="322">
        <f t="shared" si="2"/>
        <v>0</v>
      </c>
      <c r="Y92" s="323">
        <f t="shared" si="3"/>
        <v>0</v>
      </c>
    </row>
    <row r="93" spans="1:25" ht="21" hidden="1" customHeight="1" x14ac:dyDescent="0.25">
      <c r="A93" s="116"/>
      <c r="B93" s="117"/>
      <c r="C93" s="312"/>
      <c r="D93" s="313"/>
      <c r="E93" s="314"/>
      <c r="F93" s="315"/>
      <c r="G93" s="312"/>
      <c r="H93" s="320"/>
      <c r="I93" s="314"/>
      <c r="J93" s="315"/>
      <c r="K93" s="312"/>
      <c r="L93" s="313"/>
      <c r="M93" s="312"/>
      <c r="N93" s="313"/>
      <c r="O93" s="312"/>
      <c r="P93" s="313"/>
      <c r="Q93" s="312"/>
      <c r="R93" s="313"/>
      <c r="S93" s="314"/>
      <c r="T93" s="315"/>
      <c r="U93" s="312"/>
      <c r="V93" s="313"/>
      <c r="W93" s="321"/>
      <c r="X93" s="322">
        <f t="shared" si="2"/>
        <v>0</v>
      </c>
      <c r="Y93" s="323">
        <f t="shared" si="3"/>
        <v>0</v>
      </c>
    </row>
    <row r="94" spans="1:25" ht="21" hidden="1" customHeight="1" x14ac:dyDescent="0.25">
      <c r="A94" s="116"/>
      <c r="B94" s="117"/>
      <c r="C94" s="312"/>
      <c r="D94" s="313"/>
      <c r="E94" s="314"/>
      <c r="F94" s="315"/>
      <c r="G94" s="312"/>
      <c r="H94" s="313"/>
      <c r="I94" s="314"/>
      <c r="J94" s="315"/>
      <c r="K94" s="312"/>
      <c r="L94" s="313"/>
      <c r="M94" s="312"/>
      <c r="N94" s="313"/>
      <c r="O94" s="312"/>
      <c r="P94" s="313"/>
      <c r="Q94" s="312"/>
      <c r="R94" s="313"/>
      <c r="S94" s="314"/>
      <c r="T94" s="325"/>
      <c r="U94" s="312"/>
      <c r="V94" s="324"/>
      <c r="W94" s="321"/>
      <c r="X94" s="322">
        <f t="shared" si="2"/>
        <v>0</v>
      </c>
      <c r="Y94" s="323">
        <f t="shared" si="3"/>
        <v>0</v>
      </c>
    </row>
    <row r="95" spans="1:25" ht="21" hidden="1" customHeight="1" x14ac:dyDescent="0.25">
      <c r="A95" s="116"/>
      <c r="B95" s="117"/>
      <c r="C95" s="312"/>
      <c r="D95" s="313"/>
      <c r="E95" s="314"/>
      <c r="F95" s="315"/>
      <c r="G95" s="312"/>
      <c r="H95" s="313"/>
      <c r="I95" s="314"/>
      <c r="J95" s="315"/>
      <c r="K95" s="312"/>
      <c r="L95" s="313"/>
      <c r="M95" s="312"/>
      <c r="N95" s="313"/>
      <c r="O95" s="312"/>
      <c r="P95" s="313"/>
      <c r="Q95" s="312"/>
      <c r="R95" s="313"/>
      <c r="S95" s="314"/>
      <c r="T95" s="315"/>
      <c r="U95" s="312"/>
      <c r="V95" s="313"/>
      <c r="W95" s="321"/>
      <c r="X95" s="322">
        <f t="shared" si="2"/>
        <v>0</v>
      </c>
      <c r="Y95" s="323">
        <f t="shared" si="3"/>
        <v>0</v>
      </c>
    </row>
    <row r="96" spans="1:25" s="106" customFormat="1" ht="21" hidden="1" customHeight="1" x14ac:dyDescent="0.25">
      <c r="A96" s="116"/>
      <c r="B96" s="117"/>
      <c r="C96" s="312"/>
      <c r="D96" s="313"/>
      <c r="E96" s="314"/>
      <c r="F96" s="315"/>
      <c r="G96" s="312"/>
      <c r="H96" s="313"/>
      <c r="I96" s="314"/>
      <c r="J96" s="315"/>
      <c r="K96" s="312"/>
      <c r="L96" s="313"/>
      <c r="M96" s="312"/>
      <c r="N96" s="313"/>
      <c r="O96" s="312"/>
      <c r="P96" s="313"/>
      <c r="Q96" s="312"/>
      <c r="R96" s="313"/>
      <c r="S96" s="314"/>
      <c r="T96" s="315"/>
      <c r="U96" s="312"/>
      <c r="V96" s="313"/>
      <c r="W96" s="321"/>
      <c r="X96" s="322">
        <f t="shared" si="2"/>
        <v>0</v>
      </c>
      <c r="Y96" s="323">
        <f t="shared" si="3"/>
        <v>0</v>
      </c>
    </row>
    <row r="97" spans="1:25" ht="21" hidden="1" customHeight="1" x14ac:dyDescent="0.25">
      <c r="A97" s="116"/>
      <c r="B97" s="117"/>
      <c r="C97" s="312"/>
      <c r="D97" s="313"/>
      <c r="E97" s="314"/>
      <c r="F97" s="315"/>
      <c r="G97" s="312"/>
      <c r="H97" s="313"/>
      <c r="I97" s="314"/>
      <c r="J97" s="315"/>
      <c r="K97" s="312"/>
      <c r="L97" s="313"/>
      <c r="M97" s="312"/>
      <c r="N97" s="313"/>
      <c r="O97" s="312"/>
      <c r="P97" s="313"/>
      <c r="Q97" s="312"/>
      <c r="R97" s="313"/>
      <c r="S97" s="314"/>
      <c r="T97" s="315"/>
      <c r="U97" s="312"/>
      <c r="V97" s="313"/>
      <c r="W97" s="321"/>
      <c r="X97" s="322">
        <f t="shared" si="2"/>
        <v>0</v>
      </c>
      <c r="Y97" s="323">
        <f t="shared" si="3"/>
        <v>0</v>
      </c>
    </row>
    <row r="98" spans="1:25" ht="21" hidden="1" customHeight="1" x14ac:dyDescent="0.25">
      <c r="A98" s="116"/>
      <c r="B98" s="117"/>
      <c r="C98" s="312"/>
      <c r="D98" s="313"/>
      <c r="E98" s="314"/>
      <c r="F98" s="315"/>
      <c r="G98" s="312"/>
      <c r="H98" s="313"/>
      <c r="I98" s="314"/>
      <c r="J98" s="315"/>
      <c r="K98" s="312"/>
      <c r="L98" s="313"/>
      <c r="M98" s="312"/>
      <c r="N98" s="313"/>
      <c r="O98" s="312"/>
      <c r="P98" s="313"/>
      <c r="Q98" s="312"/>
      <c r="R98" s="313"/>
      <c r="S98" s="314"/>
      <c r="T98" s="315"/>
      <c r="U98" s="312"/>
      <c r="V98" s="313"/>
      <c r="W98" s="321"/>
      <c r="X98" s="322">
        <f t="shared" si="2"/>
        <v>0</v>
      </c>
      <c r="Y98" s="323">
        <f t="shared" si="3"/>
        <v>0</v>
      </c>
    </row>
    <row r="99" spans="1:25" ht="21" hidden="1" customHeight="1" x14ac:dyDescent="0.25">
      <c r="A99" s="116"/>
      <c r="B99" s="117"/>
      <c r="C99" s="312"/>
      <c r="D99" s="313"/>
      <c r="E99" s="314"/>
      <c r="F99" s="315"/>
      <c r="G99" s="312"/>
      <c r="H99" s="313"/>
      <c r="I99" s="314"/>
      <c r="J99" s="315"/>
      <c r="K99" s="312"/>
      <c r="L99" s="313"/>
      <c r="M99" s="312"/>
      <c r="N99" s="313"/>
      <c r="O99" s="312"/>
      <c r="P99" s="313"/>
      <c r="Q99" s="312"/>
      <c r="R99" s="313"/>
      <c r="S99" s="314"/>
      <c r="T99" s="315"/>
      <c r="U99" s="312"/>
      <c r="V99" s="313"/>
      <c r="W99" s="321"/>
      <c r="X99" s="322">
        <f t="shared" si="2"/>
        <v>0</v>
      </c>
      <c r="Y99" s="323">
        <f t="shared" si="3"/>
        <v>0</v>
      </c>
    </row>
    <row r="100" spans="1:25" ht="21" hidden="1" customHeight="1" x14ac:dyDescent="0.25">
      <c r="A100" s="116"/>
      <c r="B100" s="117"/>
      <c r="C100" s="312"/>
      <c r="D100" s="313"/>
      <c r="E100" s="314"/>
      <c r="F100" s="315"/>
      <c r="G100" s="312"/>
      <c r="H100" s="313"/>
      <c r="I100" s="314"/>
      <c r="J100" s="315"/>
      <c r="K100" s="312"/>
      <c r="L100" s="313"/>
      <c r="M100" s="312"/>
      <c r="N100" s="313"/>
      <c r="O100" s="312"/>
      <c r="P100" s="313"/>
      <c r="Q100" s="312"/>
      <c r="R100" s="313"/>
      <c r="S100" s="314"/>
      <c r="T100" s="315"/>
      <c r="U100" s="312"/>
      <c r="V100" s="313"/>
      <c r="W100" s="321"/>
      <c r="X100" s="322">
        <f t="shared" si="2"/>
        <v>0</v>
      </c>
      <c r="Y100" s="323">
        <f t="shared" si="3"/>
        <v>0</v>
      </c>
    </row>
    <row r="101" spans="1:25" ht="21" hidden="1" customHeight="1" x14ac:dyDescent="0.25">
      <c r="A101" s="116"/>
      <c r="B101" s="119"/>
      <c r="C101" s="312"/>
      <c r="D101" s="313"/>
      <c r="E101" s="314"/>
      <c r="F101" s="315"/>
      <c r="G101" s="312"/>
      <c r="H101" s="320"/>
      <c r="I101" s="314"/>
      <c r="J101" s="315"/>
      <c r="K101" s="312"/>
      <c r="L101" s="313"/>
      <c r="M101" s="312"/>
      <c r="N101" s="313"/>
      <c r="O101" s="312"/>
      <c r="P101" s="313"/>
      <c r="Q101" s="312"/>
      <c r="R101" s="313"/>
      <c r="S101" s="314"/>
      <c r="T101" s="315"/>
      <c r="U101" s="312"/>
      <c r="V101" s="313"/>
      <c r="W101" s="321"/>
      <c r="X101" s="322">
        <f t="shared" si="2"/>
        <v>0</v>
      </c>
      <c r="Y101" s="323">
        <f t="shared" si="3"/>
        <v>0</v>
      </c>
    </row>
    <row r="102" spans="1:25" ht="21" hidden="1" customHeight="1" x14ac:dyDescent="0.25">
      <c r="A102" s="116"/>
      <c r="B102" s="117"/>
      <c r="C102" s="312"/>
      <c r="D102" s="313"/>
      <c r="E102" s="314"/>
      <c r="F102" s="315"/>
      <c r="G102" s="312"/>
      <c r="H102" s="313"/>
      <c r="I102" s="314"/>
      <c r="J102" s="315"/>
      <c r="K102" s="312"/>
      <c r="L102" s="313"/>
      <c r="M102" s="312"/>
      <c r="N102" s="313"/>
      <c r="O102" s="312"/>
      <c r="P102" s="313"/>
      <c r="Q102" s="312"/>
      <c r="R102" s="313"/>
      <c r="S102" s="314"/>
      <c r="T102" s="325"/>
      <c r="U102" s="312"/>
      <c r="V102" s="324"/>
      <c r="W102" s="321"/>
      <c r="X102" s="322">
        <f t="shared" si="2"/>
        <v>0</v>
      </c>
      <c r="Y102" s="323">
        <f t="shared" si="3"/>
        <v>0</v>
      </c>
    </row>
    <row r="103" spans="1:25" ht="21" hidden="1" customHeight="1" x14ac:dyDescent="0.25">
      <c r="A103" s="116"/>
      <c r="B103" s="117"/>
      <c r="C103" s="312"/>
      <c r="D103" s="313"/>
      <c r="E103" s="314"/>
      <c r="F103" s="315"/>
      <c r="G103" s="312"/>
      <c r="H103" s="313"/>
      <c r="I103" s="314"/>
      <c r="J103" s="315"/>
      <c r="K103" s="312"/>
      <c r="L103" s="313"/>
      <c r="M103" s="312"/>
      <c r="N103" s="313"/>
      <c r="O103" s="312"/>
      <c r="P103" s="313"/>
      <c r="Q103" s="312"/>
      <c r="R103" s="313"/>
      <c r="S103" s="314"/>
      <c r="T103" s="315"/>
      <c r="U103" s="312"/>
      <c r="V103" s="313"/>
      <c r="W103" s="321"/>
      <c r="X103" s="322">
        <f t="shared" si="2"/>
        <v>0</v>
      </c>
      <c r="Y103" s="323">
        <f t="shared" si="3"/>
        <v>0</v>
      </c>
    </row>
    <row r="104" spans="1:25" ht="21" hidden="1" customHeight="1" x14ac:dyDescent="0.25">
      <c r="A104" s="116"/>
      <c r="B104" s="117"/>
      <c r="C104" s="312"/>
      <c r="D104" s="313"/>
      <c r="E104" s="314"/>
      <c r="F104" s="315"/>
      <c r="G104" s="312"/>
      <c r="H104" s="313"/>
      <c r="I104" s="314"/>
      <c r="J104" s="315"/>
      <c r="K104" s="312"/>
      <c r="L104" s="313"/>
      <c r="M104" s="312"/>
      <c r="N104" s="313"/>
      <c r="O104" s="312"/>
      <c r="P104" s="313"/>
      <c r="Q104" s="312"/>
      <c r="R104" s="313"/>
      <c r="S104" s="314"/>
      <c r="T104" s="315"/>
      <c r="U104" s="312"/>
      <c r="V104" s="313"/>
      <c r="W104" s="321"/>
      <c r="X104" s="322">
        <f t="shared" si="2"/>
        <v>0</v>
      </c>
      <c r="Y104" s="323">
        <f t="shared" si="3"/>
        <v>0</v>
      </c>
    </row>
    <row r="105" spans="1:25" ht="21" hidden="1" customHeight="1" x14ac:dyDescent="0.25">
      <c r="A105" s="116"/>
      <c r="B105" s="117"/>
      <c r="C105" s="312"/>
      <c r="D105" s="313"/>
      <c r="E105" s="314"/>
      <c r="F105" s="315"/>
      <c r="G105" s="312"/>
      <c r="H105" s="313"/>
      <c r="I105" s="314"/>
      <c r="J105" s="315"/>
      <c r="K105" s="312"/>
      <c r="L105" s="313"/>
      <c r="M105" s="312"/>
      <c r="N105" s="313"/>
      <c r="O105" s="312"/>
      <c r="P105" s="313"/>
      <c r="Q105" s="312"/>
      <c r="R105" s="313"/>
      <c r="S105" s="314"/>
      <c r="T105" s="315"/>
      <c r="U105" s="312"/>
      <c r="V105" s="313"/>
      <c r="W105" s="321"/>
      <c r="X105" s="322">
        <f t="shared" si="2"/>
        <v>0</v>
      </c>
      <c r="Y105" s="323">
        <f t="shared" si="3"/>
        <v>0</v>
      </c>
    </row>
    <row r="106" spans="1:25" ht="21" hidden="1" customHeight="1" x14ac:dyDescent="0.25">
      <c r="A106" s="116"/>
      <c r="B106" s="117"/>
      <c r="C106" s="312"/>
      <c r="D106" s="313"/>
      <c r="E106" s="314"/>
      <c r="F106" s="315"/>
      <c r="G106" s="312"/>
      <c r="H106" s="313"/>
      <c r="I106" s="314"/>
      <c r="J106" s="315"/>
      <c r="K106" s="312"/>
      <c r="L106" s="313"/>
      <c r="M106" s="312"/>
      <c r="N106" s="313"/>
      <c r="O106" s="312"/>
      <c r="P106" s="313"/>
      <c r="Q106" s="312"/>
      <c r="R106" s="313"/>
      <c r="S106" s="314"/>
      <c r="T106" s="315"/>
      <c r="U106" s="312"/>
      <c r="V106" s="313"/>
      <c r="W106" s="321"/>
      <c r="X106" s="322">
        <f t="shared" si="2"/>
        <v>0</v>
      </c>
      <c r="Y106" s="323">
        <f t="shared" si="3"/>
        <v>0</v>
      </c>
    </row>
    <row r="107" spans="1:25" ht="21" hidden="1" customHeight="1" x14ac:dyDescent="0.25">
      <c r="A107" s="116"/>
      <c r="B107" s="117"/>
      <c r="C107" s="312"/>
      <c r="D107" s="313"/>
      <c r="E107" s="314"/>
      <c r="F107" s="315"/>
      <c r="G107" s="312"/>
      <c r="H107" s="313"/>
      <c r="I107" s="314"/>
      <c r="J107" s="315"/>
      <c r="K107" s="312"/>
      <c r="L107" s="313"/>
      <c r="M107" s="312"/>
      <c r="N107" s="313"/>
      <c r="O107" s="312"/>
      <c r="P107" s="313"/>
      <c r="Q107" s="312"/>
      <c r="R107" s="313"/>
      <c r="S107" s="314"/>
      <c r="T107" s="315"/>
      <c r="U107" s="312"/>
      <c r="V107" s="313"/>
      <c r="W107" s="321"/>
      <c r="X107" s="322">
        <f t="shared" si="2"/>
        <v>0</v>
      </c>
      <c r="Y107" s="323">
        <f t="shared" si="3"/>
        <v>0</v>
      </c>
    </row>
    <row r="108" spans="1:25" ht="21" hidden="1" customHeight="1" x14ac:dyDescent="0.25">
      <c r="A108" s="116"/>
      <c r="B108" s="117"/>
      <c r="C108" s="312"/>
      <c r="D108" s="313"/>
      <c r="E108" s="314"/>
      <c r="F108" s="315"/>
      <c r="G108" s="312"/>
      <c r="H108" s="313"/>
      <c r="I108" s="314"/>
      <c r="J108" s="315"/>
      <c r="K108" s="312"/>
      <c r="L108" s="313"/>
      <c r="M108" s="312"/>
      <c r="N108" s="313"/>
      <c r="O108" s="312"/>
      <c r="P108" s="313"/>
      <c r="Q108" s="312"/>
      <c r="R108" s="313"/>
      <c r="S108" s="314"/>
      <c r="T108" s="315"/>
      <c r="U108" s="312"/>
      <c r="V108" s="313"/>
      <c r="W108" s="321"/>
      <c r="X108" s="322">
        <f t="shared" si="2"/>
        <v>0</v>
      </c>
      <c r="Y108" s="323">
        <f t="shared" si="3"/>
        <v>0</v>
      </c>
    </row>
    <row r="109" spans="1:25" ht="21" hidden="1" customHeight="1" x14ac:dyDescent="0.25">
      <c r="A109" s="116"/>
      <c r="B109" s="119"/>
      <c r="C109" s="312"/>
      <c r="D109" s="313"/>
      <c r="E109" s="314"/>
      <c r="F109" s="315"/>
      <c r="G109" s="312"/>
      <c r="H109" s="320"/>
      <c r="I109" s="314"/>
      <c r="J109" s="315"/>
      <c r="K109" s="312"/>
      <c r="L109" s="313"/>
      <c r="M109" s="312"/>
      <c r="N109" s="313"/>
      <c r="O109" s="312"/>
      <c r="P109" s="313"/>
      <c r="Q109" s="312"/>
      <c r="R109" s="313"/>
      <c r="S109" s="314"/>
      <c r="T109" s="315"/>
      <c r="U109" s="312"/>
      <c r="V109" s="313"/>
      <c r="W109" s="321"/>
      <c r="X109" s="322">
        <f t="shared" si="2"/>
        <v>0</v>
      </c>
      <c r="Y109" s="323">
        <f t="shared" si="3"/>
        <v>0</v>
      </c>
    </row>
    <row r="110" spans="1:25" ht="21" hidden="1" customHeight="1" x14ac:dyDescent="0.25">
      <c r="A110" s="116"/>
      <c r="B110" s="117"/>
      <c r="C110" s="312"/>
      <c r="D110" s="313"/>
      <c r="E110" s="314"/>
      <c r="F110" s="315"/>
      <c r="G110" s="312"/>
      <c r="H110" s="313"/>
      <c r="I110" s="314"/>
      <c r="J110" s="315"/>
      <c r="K110" s="312"/>
      <c r="L110" s="313"/>
      <c r="M110" s="312"/>
      <c r="N110" s="313"/>
      <c r="O110" s="312"/>
      <c r="P110" s="313"/>
      <c r="Q110" s="312"/>
      <c r="R110" s="313"/>
      <c r="S110" s="314"/>
      <c r="T110" s="325"/>
      <c r="U110" s="312"/>
      <c r="V110" s="324"/>
      <c r="W110" s="321"/>
      <c r="X110" s="322">
        <f t="shared" si="2"/>
        <v>0</v>
      </c>
      <c r="Y110" s="323">
        <f t="shared" si="3"/>
        <v>0</v>
      </c>
    </row>
    <row r="111" spans="1:25" ht="21" hidden="1" customHeight="1" x14ac:dyDescent="0.25">
      <c r="A111" s="116"/>
      <c r="B111" s="118"/>
      <c r="C111" s="312"/>
      <c r="D111" s="313"/>
      <c r="E111" s="314"/>
      <c r="F111" s="315"/>
      <c r="G111" s="312"/>
      <c r="H111" s="313"/>
      <c r="I111" s="314"/>
      <c r="J111" s="315"/>
      <c r="K111" s="312"/>
      <c r="L111" s="313"/>
      <c r="M111" s="312"/>
      <c r="N111" s="313"/>
      <c r="O111" s="312"/>
      <c r="P111" s="313"/>
      <c r="Q111" s="312"/>
      <c r="R111" s="313"/>
      <c r="S111" s="314"/>
      <c r="T111" s="315"/>
      <c r="U111" s="312"/>
      <c r="V111" s="313"/>
      <c r="W111" s="321"/>
      <c r="X111" s="322">
        <f t="shared" si="2"/>
        <v>0</v>
      </c>
      <c r="Y111" s="323">
        <f t="shared" si="3"/>
        <v>0</v>
      </c>
    </row>
    <row r="112" spans="1:25" ht="21" hidden="1" customHeight="1" x14ac:dyDescent="0.25">
      <c r="A112" s="116"/>
      <c r="B112" s="118"/>
      <c r="C112" s="312"/>
      <c r="D112" s="313"/>
      <c r="E112" s="314"/>
      <c r="F112" s="315"/>
      <c r="G112" s="312"/>
      <c r="H112" s="313"/>
      <c r="I112" s="314"/>
      <c r="J112" s="315"/>
      <c r="K112" s="312"/>
      <c r="L112" s="313"/>
      <c r="M112" s="312"/>
      <c r="N112" s="313"/>
      <c r="O112" s="312"/>
      <c r="P112" s="313"/>
      <c r="Q112" s="312"/>
      <c r="R112" s="313"/>
      <c r="S112" s="314"/>
      <c r="T112" s="315"/>
      <c r="U112" s="312"/>
      <c r="V112" s="313"/>
      <c r="W112" s="321"/>
      <c r="X112" s="322">
        <f t="shared" si="2"/>
        <v>0</v>
      </c>
      <c r="Y112" s="323">
        <f t="shared" si="3"/>
        <v>0</v>
      </c>
    </row>
    <row r="113" spans="1:25" ht="21" hidden="1" customHeight="1" x14ac:dyDescent="0.25">
      <c r="A113" s="116"/>
      <c r="B113" s="118"/>
      <c r="C113" s="312"/>
      <c r="D113" s="313"/>
      <c r="E113" s="314"/>
      <c r="F113" s="315"/>
      <c r="G113" s="312"/>
      <c r="H113" s="313"/>
      <c r="I113" s="314"/>
      <c r="J113" s="315"/>
      <c r="K113" s="312"/>
      <c r="L113" s="313"/>
      <c r="M113" s="312"/>
      <c r="N113" s="313"/>
      <c r="O113" s="312"/>
      <c r="P113" s="313"/>
      <c r="Q113" s="312"/>
      <c r="R113" s="313"/>
      <c r="S113" s="314"/>
      <c r="T113" s="315"/>
      <c r="U113" s="312"/>
      <c r="V113" s="313"/>
      <c r="W113" s="321"/>
      <c r="X113" s="322">
        <f t="shared" si="2"/>
        <v>0</v>
      </c>
      <c r="Y113" s="323">
        <f t="shared" si="3"/>
        <v>0</v>
      </c>
    </row>
    <row r="114" spans="1:25" ht="21" hidden="1" customHeight="1" x14ac:dyDescent="0.25">
      <c r="A114" s="116"/>
      <c r="B114" s="117"/>
      <c r="C114" s="312"/>
      <c r="D114" s="313"/>
      <c r="E114" s="314"/>
      <c r="F114" s="315"/>
      <c r="G114" s="312"/>
      <c r="H114" s="313"/>
      <c r="I114" s="314"/>
      <c r="J114" s="315"/>
      <c r="K114" s="312"/>
      <c r="L114" s="313"/>
      <c r="M114" s="312"/>
      <c r="N114" s="313"/>
      <c r="O114" s="312"/>
      <c r="P114" s="313"/>
      <c r="Q114" s="312"/>
      <c r="R114" s="313"/>
      <c r="S114" s="314"/>
      <c r="T114" s="315"/>
      <c r="U114" s="312"/>
      <c r="V114" s="313"/>
      <c r="W114" s="321"/>
      <c r="X114" s="322">
        <f t="shared" si="2"/>
        <v>0</v>
      </c>
      <c r="Y114" s="323">
        <f t="shared" si="3"/>
        <v>0</v>
      </c>
    </row>
    <row r="115" spans="1:25" ht="21" hidden="1" customHeight="1" x14ac:dyDescent="0.25">
      <c r="A115" s="116"/>
      <c r="B115" s="119"/>
      <c r="C115" s="312"/>
      <c r="D115" s="313"/>
      <c r="E115" s="314"/>
      <c r="F115" s="315"/>
      <c r="G115" s="312"/>
      <c r="H115" s="313"/>
      <c r="I115" s="314"/>
      <c r="J115" s="315"/>
      <c r="K115" s="312"/>
      <c r="L115" s="313"/>
      <c r="M115" s="312"/>
      <c r="N115" s="313"/>
      <c r="O115" s="312"/>
      <c r="P115" s="313"/>
      <c r="Q115" s="312"/>
      <c r="R115" s="313"/>
      <c r="S115" s="314"/>
      <c r="T115" s="315"/>
      <c r="U115" s="312"/>
      <c r="V115" s="313"/>
      <c r="W115" s="321"/>
      <c r="X115" s="322">
        <f t="shared" si="2"/>
        <v>0</v>
      </c>
      <c r="Y115" s="323">
        <f t="shared" si="3"/>
        <v>0</v>
      </c>
    </row>
    <row r="116" spans="1:25" ht="21" hidden="1" customHeight="1" x14ac:dyDescent="0.25">
      <c r="A116" s="116"/>
      <c r="B116" s="117"/>
      <c r="C116" s="312"/>
      <c r="D116" s="313"/>
      <c r="E116" s="314"/>
      <c r="F116" s="315"/>
      <c r="G116" s="312"/>
      <c r="H116" s="320"/>
      <c r="I116" s="314"/>
      <c r="J116" s="315"/>
      <c r="K116" s="312"/>
      <c r="L116" s="313"/>
      <c r="M116" s="312"/>
      <c r="N116" s="313"/>
      <c r="O116" s="312"/>
      <c r="P116" s="313"/>
      <c r="Q116" s="312"/>
      <c r="R116" s="313"/>
      <c r="S116" s="314"/>
      <c r="T116" s="315"/>
      <c r="U116" s="312"/>
      <c r="V116" s="313"/>
      <c r="W116" s="321"/>
      <c r="X116" s="322">
        <f t="shared" si="2"/>
        <v>0</v>
      </c>
      <c r="Y116" s="323">
        <f t="shared" si="3"/>
        <v>0</v>
      </c>
    </row>
    <row r="117" spans="1:25" ht="21" hidden="1" customHeight="1" x14ac:dyDescent="0.25">
      <c r="A117" s="116"/>
      <c r="B117" s="117"/>
      <c r="C117" s="312"/>
      <c r="D117" s="313"/>
      <c r="E117" s="314"/>
      <c r="F117" s="315"/>
      <c r="G117" s="312"/>
      <c r="H117" s="313"/>
      <c r="I117" s="314"/>
      <c r="J117" s="315"/>
      <c r="K117" s="312"/>
      <c r="L117" s="313"/>
      <c r="M117" s="312"/>
      <c r="N117" s="313"/>
      <c r="O117" s="312"/>
      <c r="P117" s="313"/>
      <c r="Q117" s="312"/>
      <c r="R117" s="313"/>
      <c r="S117" s="314"/>
      <c r="T117" s="325"/>
      <c r="U117" s="312"/>
      <c r="V117" s="324"/>
      <c r="W117" s="321"/>
      <c r="X117" s="322">
        <f t="shared" si="2"/>
        <v>0</v>
      </c>
      <c r="Y117" s="323">
        <f t="shared" si="3"/>
        <v>0</v>
      </c>
    </row>
    <row r="118" spans="1:25" ht="21" hidden="1" customHeight="1" x14ac:dyDescent="0.25">
      <c r="A118" s="116"/>
      <c r="B118" s="118"/>
      <c r="C118" s="312"/>
      <c r="D118" s="313"/>
      <c r="E118" s="314"/>
      <c r="F118" s="315"/>
      <c r="G118" s="312"/>
      <c r="H118" s="313"/>
      <c r="I118" s="314"/>
      <c r="J118" s="315"/>
      <c r="K118" s="312"/>
      <c r="L118" s="313"/>
      <c r="M118" s="312"/>
      <c r="N118" s="313"/>
      <c r="O118" s="312"/>
      <c r="P118" s="313"/>
      <c r="Q118" s="312"/>
      <c r="R118" s="313"/>
      <c r="S118" s="314"/>
      <c r="T118" s="315"/>
      <c r="U118" s="312"/>
      <c r="V118" s="313"/>
      <c r="W118" s="321"/>
      <c r="X118" s="322">
        <f t="shared" si="2"/>
        <v>0</v>
      </c>
      <c r="Y118" s="323">
        <f t="shared" si="3"/>
        <v>0</v>
      </c>
    </row>
    <row r="119" spans="1:25" ht="21" hidden="1" customHeight="1" x14ac:dyDescent="0.25">
      <c r="A119" s="116"/>
      <c r="B119" s="117"/>
      <c r="C119" s="312"/>
      <c r="D119" s="313"/>
      <c r="E119" s="314"/>
      <c r="F119" s="315"/>
      <c r="G119" s="312"/>
      <c r="H119" s="313"/>
      <c r="I119" s="314"/>
      <c r="J119" s="315"/>
      <c r="K119" s="312"/>
      <c r="L119" s="313"/>
      <c r="M119" s="312"/>
      <c r="N119" s="313"/>
      <c r="O119" s="312"/>
      <c r="P119" s="313"/>
      <c r="Q119" s="312"/>
      <c r="R119" s="313"/>
      <c r="S119" s="314"/>
      <c r="T119" s="315"/>
      <c r="U119" s="312"/>
      <c r="V119" s="313"/>
      <c r="W119" s="321"/>
      <c r="X119" s="322">
        <f t="shared" si="2"/>
        <v>0</v>
      </c>
      <c r="Y119" s="323">
        <f t="shared" si="3"/>
        <v>0</v>
      </c>
    </row>
    <row r="120" spans="1:25" ht="21" hidden="1" customHeight="1" x14ac:dyDescent="0.25">
      <c r="A120" s="116"/>
      <c r="B120" s="117"/>
      <c r="C120" s="312"/>
      <c r="D120" s="313"/>
      <c r="E120" s="314"/>
      <c r="F120" s="315"/>
      <c r="G120" s="312"/>
      <c r="H120" s="313"/>
      <c r="I120" s="314"/>
      <c r="J120" s="315"/>
      <c r="K120" s="312"/>
      <c r="L120" s="313"/>
      <c r="M120" s="312"/>
      <c r="N120" s="313"/>
      <c r="O120" s="312"/>
      <c r="P120" s="313"/>
      <c r="Q120" s="312"/>
      <c r="R120" s="313"/>
      <c r="S120" s="314"/>
      <c r="T120" s="315"/>
      <c r="U120" s="312"/>
      <c r="V120" s="313"/>
      <c r="W120" s="321"/>
      <c r="X120" s="322">
        <f t="shared" si="2"/>
        <v>0</v>
      </c>
      <c r="Y120" s="323">
        <f t="shared" si="3"/>
        <v>0</v>
      </c>
    </row>
    <row r="121" spans="1:25" ht="21" hidden="1" customHeight="1" x14ac:dyDescent="0.25">
      <c r="A121" s="116"/>
      <c r="B121" s="117"/>
      <c r="C121" s="312"/>
      <c r="D121" s="313"/>
      <c r="E121" s="314"/>
      <c r="F121" s="315"/>
      <c r="G121" s="312"/>
      <c r="H121" s="313"/>
      <c r="I121" s="314"/>
      <c r="J121" s="315"/>
      <c r="K121" s="312"/>
      <c r="L121" s="313"/>
      <c r="M121" s="312"/>
      <c r="N121" s="313"/>
      <c r="O121" s="312"/>
      <c r="P121" s="313"/>
      <c r="Q121" s="312"/>
      <c r="R121" s="313"/>
      <c r="S121" s="314"/>
      <c r="T121" s="315"/>
      <c r="U121" s="312"/>
      <c r="V121" s="313"/>
      <c r="W121" s="321"/>
      <c r="X121" s="322">
        <f t="shared" si="2"/>
        <v>0</v>
      </c>
      <c r="Y121" s="323">
        <f t="shared" si="3"/>
        <v>0</v>
      </c>
    </row>
    <row r="122" spans="1:25" ht="21" hidden="1" customHeight="1" x14ac:dyDescent="0.25">
      <c r="A122" s="116"/>
      <c r="B122" s="118"/>
      <c r="C122" s="312"/>
      <c r="D122" s="313"/>
      <c r="E122" s="314"/>
      <c r="F122" s="315"/>
      <c r="G122" s="312"/>
      <c r="H122" s="313"/>
      <c r="I122" s="314"/>
      <c r="J122" s="315"/>
      <c r="K122" s="312"/>
      <c r="L122" s="313"/>
      <c r="M122" s="312"/>
      <c r="N122" s="313"/>
      <c r="O122" s="312"/>
      <c r="P122" s="313"/>
      <c r="Q122" s="312"/>
      <c r="R122" s="313"/>
      <c r="S122" s="314"/>
      <c r="T122" s="315"/>
      <c r="U122" s="312"/>
      <c r="V122" s="313"/>
      <c r="W122" s="321"/>
      <c r="X122" s="322">
        <f t="shared" si="2"/>
        <v>0</v>
      </c>
      <c r="Y122" s="323">
        <f t="shared" si="3"/>
        <v>0</v>
      </c>
    </row>
    <row r="123" spans="1:25" ht="21" hidden="1" customHeight="1" x14ac:dyDescent="0.25">
      <c r="A123" s="116"/>
      <c r="B123" s="117"/>
      <c r="C123" s="312"/>
      <c r="D123" s="313"/>
      <c r="E123" s="314"/>
      <c r="F123" s="315"/>
      <c r="G123" s="312"/>
      <c r="H123" s="313"/>
      <c r="I123" s="314"/>
      <c r="J123" s="315"/>
      <c r="K123" s="312"/>
      <c r="L123" s="313"/>
      <c r="M123" s="312"/>
      <c r="N123" s="313"/>
      <c r="O123" s="312"/>
      <c r="P123" s="313"/>
      <c r="Q123" s="312"/>
      <c r="R123" s="313"/>
      <c r="S123" s="314"/>
      <c r="T123" s="315"/>
      <c r="U123" s="312"/>
      <c r="V123" s="313"/>
      <c r="W123" s="321"/>
      <c r="X123" s="322">
        <f t="shared" si="2"/>
        <v>0</v>
      </c>
      <c r="Y123" s="323">
        <f t="shared" si="3"/>
        <v>0</v>
      </c>
    </row>
    <row r="124" spans="1:25" ht="21" hidden="1" customHeight="1" x14ac:dyDescent="0.25">
      <c r="A124" s="116"/>
      <c r="B124" s="117"/>
      <c r="C124" s="312"/>
      <c r="D124" s="313"/>
      <c r="E124" s="314"/>
      <c r="F124" s="315"/>
      <c r="G124" s="312"/>
      <c r="H124" s="320"/>
      <c r="I124" s="314"/>
      <c r="J124" s="315"/>
      <c r="K124" s="312"/>
      <c r="L124" s="313"/>
      <c r="M124" s="312"/>
      <c r="N124" s="313"/>
      <c r="O124" s="312"/>
      <c r="P124" s="313"/>
      <c r="Q124" s="312"/>
      <c r="R124" s="313"/>
      <c r="S124" s="314"/>
      <c r="T124" s="315"/>
      <c r="U124" s="312"/>
      <c r="V124" s="313"/>
      <c r="W124" s="321"/>
      <c r="X124" s="322">
        <f t="shared" si="2"/>
        <v>0</v>
      </c>
      <c r="Y124" s="323">
        <f t="shared" si="3"/>
        <v>0</v>
      </c>
    </row>
    <row r="125" spans="1:25" ht="21" hidden="1" customHeight="1" x14ac:dyDescent="0.25">
      <c r="A125" s="116"/>
      <c r="B125" s="117"/>
      <c r="C125" s="312"/>
      <c r="D125" s="313"/>
      <c r="E125" s="314"/>
      <c r="F125" s="315"/>
      <c r="G125" s="312"/>
      <c r="H125" s="313"/>
      <c r="I125" s="314"/>
      <c r="J125" s="315"/>
      <c r="K125" s="312"/>
      <c r="L125" s="313"/>
      <c r="M125" s="312"/>
      <c r="N125" s="313"/>
      <c r="O125" s="312"/>
      <c r="P125" s="313"/>
      <c r="Q125" s="312"/>
      <c r="R125" s="313"/>
      <c r="S125" s="314"/>
      <c r="T125" s="325"/>
      <c r="U125" s="312"/>
      <c r="V125" s="324"/>
      <c r="W125" s="321"/>
      <c r="X125" s="322">
        <f t="shared" si="2"/>
        <v>0</v>
      </c>
      <c r="Y125" s="323">
        <f t="shared" si="3"/>
        <v>0</v>
      </c>
    </row>
    <row r="126" spans="1:25" ht="21" hidden="1" customHeight="1" x14ac:dyDescent="0.25">
      <c r="A126" s="116"/>
      <c r="B126" s="118"/>
      <c r="C126" s="312"/>
      <c r="D126" s="313"/>
      <c r="E126" s="314"/>
      <c r="F126" s="315"/>
      <c r="G126" s="312"/>
      <c r="H126" s="313"/>
      <c r="I126" s="314"/>
      <c r="J126" s="315"/>
      <c r="K126" s="312"/>
      <c r="L126" s="313"/>
      <c r="M126" s="312"/>
      <c r="N126" s="313"/>
      <c r="O126" s="312"/>
      <c r="P126" s="313"/>
      <c r="Q126" s="312"/>
      <c r="R126" s="313"/>
      <c r="S126" s="314"/>
      <c r="T126" s="315"/>
      <c r="U126" s="312"/>
      <c r="V126" s="313"/>
      <c r="W126" s="321"/>
      <c r="X126" s="322">
        <f t="shared" si="2"/>
        <v>0</v>
      </c>
      <c r="Y126" s="323">
        <f t="shared" si="3"/>
        <v>0</v>
      </c>
    </row>
    <row r="127" spans="1:25" ht="21" hidden="1" customHeight="1" x14ac:dyDescent="0.25">
      <c r="A127" s="116"/>
      <c r="B127" s="117"/>
      <c r="C127" s="312"/>
      <c r="D127" s="313"/>
      <c r="E127" s="314"/>
      <c r="F127" s="315"/>
      <c r="G127" s="312"/>
      <c r="H127" s="313"/>
      <c r="I127" s="314"/>
      <c r="J127" s="315"/>
      <c r="K127" s="312"/>
      <c r="L127" s="313"/>
      <c r="M127" s="312"/>
      <c r="N127" s="313"/>
      <c r="O127" s="312"/>
      <c r="P127" s="313"/>
      <c r="Q127" s="312"/>
      <c r="R127" s="313"/>
      <c r="S127" s="314"/>
      <c r="T127" s="315"/>
      <c r="U127" s="312"/>
      <c r="V127" s="313"/>
      <c r="W127" s="321"/>
      <c r="X127" s="322">
        <f t="shared" si="2"/>
        <v>0</v>
      </c>
      <c r="Y127" s="323">
        <f t="shared" si="3"/>
        <v>0</v>
      </c>
    </row>
    <row r="128" spans="1:25" ht="21" hidden="1" customHeight="1" x14ac:dyDescent="0.25">
      <c r="A128" s="116"/>
      <c r="B128" s="117"/>
      <c r="C128" s="312"/>
      <c r="D128" s="313"/>
      <c r="E128" s="314"/>
      <c r="F128" s="315"/>
      <c r="G128" s="312"/>
      <c r="H128" s="320"/>
      <c r="I128" s="314"/>
      <c r="J128" s="315"/>
      <c r="K128" s="312"/>
      <c r="L128" s="313"/>
      <c r="M128" s="312"/>
      <c r="N128" s="313"/>
      <c r="O128" s="312"/>
      <c r="P128" s="313"/>
      <c r="Q128" s="312"/>
      <c r="R128" s="313"/>
      <c r="S128" s="314"/>
      <c r="T128" s="315"/>
      <c r="U128" s="312"/>
      <c r="V128" s="313"/>
      <c r="W128" s="321"/>
      <c r="X128" s="322">
        <f t="shared" si="2"/>
        <v>0</v>
      </c>
      <c r="Y128" s="323">
        <f t="shared" si="3"/>
        <v>0</v>
      </c>
    </row>
    <row r="129" spans="1:25" ht="21" hidden="1" customHeight="1" x14ac:dyDescent="0.25">
      <c r="A129" s="116"/>
      <c r="B129" s="117"/>
      <c r="C129" s="312"/>
      <c r="D129" s="313"/>
      <c r="E129" s="314"/>
      <c r="F129" s="315"/>
      <c r="G129" s="312"/>
      <c r="H129" s="313"/>
      <c r="I129" s="314"/>
      <c r="J129" s="315"/>
      <c r="K129" s="312"/>
      <c r="L129" s="313"/>
      <c r="M129" s="312"/>
      <c r="N129" s="313"/>
      <c r="O129" s="312"/>
      <c r="P129" s="313"/>
      <c r="Q129" s="312"/>
      <c r="R129" s="313"/>
      <c r="S129" s="314"/>
      <c r="T129" s="325"/>
      <c r="U129" s="312"/>
      <c r="V129" s="324"/>
      <c r="W129" s="321"/>
      <c r="X129" s="322">
        <f t="shared" si="2"/>
        <v>0</v>
      </c>
      <c r="Y129" s="323">
        <f t="shared" si="3"/>
        <v>0</v>
      </c>
    </row>
    <row r="130" spans="1:25" ht="21" hidden="1" customHeight="1" x14ac:dyDescent="0.25">
      <c r="A130" s="116"/>
      <c r="B130" s="119"/>
      <c r="C130" s="312"/>
      <c r="D130" s="313"/>
      <c r="E130" s="314"/>
      <c r="F130" s="315"/>
      <c r="G130" s="312"/>
      <c r="H130" s="313"/>
      <c r="I130" s="314"/>
      <c r="J130" s="315"/>
      <c r="K130" s="312"/>
      <c r="L130" s="313"/>
      <c r="M130" s="312"/>
      <c r="N130" s="313"/>
      <c r="O130" s="312"/>
      <c r="P130" s="313"/>
      <c r="Q130" s="312"/>
      <c r="R130" s="313"/>
      <c r="S130" s="314"/>
      <c r="T130" s="315"/>
      <c r="U130" s="312"/>
      <c r="V130" s="313"/>
      <c r="W130" s="321"/>
      <c r="X130" s="322">
        <f t="shared" si="2"/>
        <v>0</v>
      </c>
      <c r="Y130" s="323">
        <f t="shared" si="3"/>
        <v>0</v>
      </c>
    </row>
    <row r="131" spans="1:25" ht="21" hidden="1" customHeight="1" x14ac:dyDescent="0.25">
      <c r="A131" s="116"/>
      <c r="B131" s="117"/>
      <c r="C131" s="312"/>
      <c r="D131" s="313"/>
      <c r="E131" s="314"/>
      <c r="F131" s="315"/>
      <c r="G131" s="312"/>
      <c r="H131" s="313"/>
      <c r="I131" s="314"/>
      <c r="J131" s="315"/>
      <c r="K131" s="312"/>
      <c r="L131" s="313"/>
      <c r="M131" s="312"/>
      <c r="N131" s="313"/>
      <c r="O131" s="312"/>
      <c r="P131" s="313"/>
      <c r="Q131" s="312"/>
      <c r="R131" s="313"/>
      <c r="S131" s="314"/>
      <c r="T131" s="315"/>
      <c r="U131" s="312"/>
      <c r="V131" s="313"/>
      <c r="W131" s="321"/>
      <c r="X131" s="322">
        <f t="shared" si="2"/>
        <v>0</v>
      </c>
      <c r="Y131" s="323">
        <f t="shared" si="3"/>
        <v>0</v>
      </c>
    </row>
    <row r="132" spans="1:25" ht="21" hidden="1" customHeight="1" x14ac:dyDescent="0.25">
      <c r="A132" s="116"/>
      <c r="B132" s="117"/>
      <c r="C132" s="312"/>
      <c r="D132" s="313"/>
      <c r="E132" s="314"/>
      <c r="F132" s="315"/>
      <c r="G132" s="312"/>
      <c r="H132" s="313"/>
      <c r="I132" s="314"/>
      <c r="J132" s="315"/>
      <c r="K132" s="312"/>
      <c r="L132" s="313"/>
      <c r="M132" s="312"/>
      <c r="N132" s="313"/>
      <c r="O132" s="312"/>
      <c r="P132" s="313"/>
      <c r="Q132" s="312"/>
      <c r="R132" s="313"/>
      <c r="S132" s="314"/>
      <c r="T132" s="315"/>
      <c r="U132" s="312"/>
      <c r="V132" s="313"/>
      <c r="W132" s="321"/>
      <c r="X132" s="322">
        <f t="shared" si="2"/>
        <v>0</v>
      </c>
      <c r="Y132" s="323">
        <f t="shared" si="3"/>
        <v>0</v>
      </c>
    </row>
    <row r="133" spans="1:25" ht="21" hidden="1" customHeight="1" x14ac:dyDescent="0.25">
      <c r="A133" s="116"/>
      <c r="B133" s="117"/>
      <c r="C133" s="312"/>
      <c r="D133" s="313"/>
      <c r="E133" s="314"/>
      <c r="F133" s="315"/>
      <c r="G133" s="312"/>
      <c r="H133" s="313"/>
      <c r="I133" s="314"/>
      <c r="J133" s="315"/>
      <c r="K133" s="312"/>
      <c r="L133" s="313"/>
      <c r="M133" s="312"/>
      <c r="N133" s="313"/>
      <c r="O133" s="312"/>
      <c r="P133" s="313"/>
      <c r="Q133" s="312"/>
      <c r="R133" s="313"/>
      <c r="S133" s="314"/>
      <c r="T133" s="315"/>
      <c r="U133" s="312"/>
      <c r="V133" s="313"/>
      <c r="W133" s="321"/>
      <c r="X133" s="322">
        <f t="shared" si="2"/>
        <v>0</v>
      </c>
      <c r="Y133" s="323">
        <f t="shared" si="3"/>
        <v>0</v>
      </c>
    </row>
    <row r="134" spans="1:25" ht="21" hidden="1" customHeight="1" x14ac:dyDescent="0.25">
      <c r="A134" s="116"/>
      <c r="B134" s="117"/>
      <c r="C134" s="312"/>
      <c r="D134" s="313"/>
      <c r="E134" s="314"/>
      <c r="F134" s="315"/>
      <c r="G134" s="312"/>
      <c r="H134" s="313"/>
      <c r="I134" s="314"/>
      <c r="J134" s="315"/>
      <c r="K134" s="312"/>
      <c r="L134" s="313"/>
      <c r="M134" s="312"/>
      <c r="N134" s="313"/>
      <c r="O134" s="312"/>
      <c r="P134" s="313"/>
      <c r="Q134" s="312"/>
      <c r="R134" s="313"/>
      <c r="S134" s="314"/>
      <c r="T134" s="315"/>
      <c r="U134" s="312"/>
      <c r="V134" s="313"/>
      <c r="W134" s="321"/>
      <c r="X134" s="322">
        <f t="shared" si="2"/>
        <v>0</v>
      </c>
      <c r="Y134" s="323">
        <f t="shared" si="3"/>
        <v>0</v>
      </c>
    </row>
    <row r="135" spans="1:25" ht="21" hidden="1" customHeight="1" x14ac:dyDescent="0.25">
      <c r="A135" s="116"/>
      <c r="B135" s="117"/>
      <c r="C135" s="312"/>
      <c r="D135" s="313"/>
      <c r="E135" s="314"/>
      <c r="F135" s="315"/>
      <c r="G135" s="312"/>
      <c r="H135" s="313"/>
      <c r="I135" s="314"/>
      <c r="J135" s="315"/>
      <c r="K135" s="312"/>
      <c r="L135" s="313"/>
      <c r="M135" s="312"/>
      <c r="N135" s="313"/>
      <c r="O135" s="312"/>
      <c r="P135" s="313"/>
      <c r="Q135" s="312"/>
      <c r="R135" s="313"/>
      <c r="S135" s="314"/>
      <c r="T135" s="315"/>
      <c r="U135" s="312"/>
      <c r="V135" s="313"/>
      <c r="W135" s="321"/>
      <c r="X135" s="322">
        <f t="shared" si="2"/>
        <v>0</v>
      </c>
      <c r="Y135" s="323">
        <f t="shared" si="3"/>
        <v>0</v>
      </c>
    </row>
    <row r="136" spans="1:25" ht="21" hidden="1" customHeight="1" x14ac:dyDescent="0.25">
      <c r="A136" s="116"/>
      <c r="B136" s="117"/>
      <c r="C136" s="312"/>
      <c r="D136" s="313"/>
      <c r="E136" s="314"/>
      <c r="F136" s="315"/>
      <c r="G136" s="312"/>
      <c r="H136" s="320"/>
      <c r="I136" s="314"/>
      <c r="J136" s="315"/>
      <c r="K136" s="312"/>
      <c r="L136" s="313"/>
      <c r="M136" s="312"/>
      <c r="N136" s="313"/>
      <c r="O136" s="312"/>
      <c r="P136" s="313"/>
      <c r="Q136" s="312"/>
      <c r="R136" s="313"/>
      <c r="S136" s="314"/>
      <c r="T136" s="315"/>
      <c r="U136" s="312"/>
      <c r="V136" s="313"/>
      <c r="W136" s="321"/>
      <c r="X136" s="322">
        <f t="shared" si="2"/>
        <v>0</v>
      </c>
      <c r="Y136" s="323">
        <f t="shared" si="3"/>
        <v>0</v>
      </c>
    </row>
    <row r="137" spans="1:25" ht="21" hidden="1" customHeight="1" x14ac:dyDescent="0.25">
      <c r="A137" s="116"/>
      <c r="B137" s="119"/>
      <c r="C137" s="312"/>
      <c r="D137" s="313"/>
      <c r="E137" s="314"/>
      <c r="F137" s="315"/>
      <c r="G137" s="312"/>
      <c r="H137" s="313"/>
      <c r="I137" s="314"/>
      <c r="J137" s="315"/>
      <c r="K137" s="312"/>
      <c r="L137" s="313"/>
      <c r="M137" s="312"/>
      <c r="N137" s="313"/>
      <c r="O137" s="312"/>
      <c r="P137" s="313"/>
      <c r="Q137" s="312"/>
      <c r="R137" s="313"/>
      <c r="S137" s="314"/>
      <c r="T137" s="325"/>
      <c r="U137" s="312"/>
      <c r="V137" s="324"/>
      <c r="W137" s="321"/>
      <c r="X137" s="322">
        <f t="shared" ref="X137:X155" si="4">SUM(C137:W137)</f>
        <v>0</v>
      </c>
      <c r="Y137" s="323">
        <f t="shared" si="3"/>
        <v>0</v>
      </c>
    </row>
    <row r="138" spans="1:25" ht="21" hidden="1" customHeight="1" x14ac:dyDescent="0.25">
      <c r="A138" s="116"/>
      <c r="B138" s="119"/>
      <c r="C138" s="312"/>
      <c r="D138" s="313"/>
      <c r="E138" s="314"/>
      <c r="F138" s="315"/>
      <c r="G138" s="312"/>
      <c r="H138" s="313"/>
      <c r="I138" s="314"/>
      <c r="J138" s="315"/>
      <c r="K138" s="312"/>
      <c r="L138" s="313"/>
      <c r="M138" s="312"/>
      <c r="N138" s="313"/>
      <c r="O138" s="312"/>
      <c r="P138" s="313"/>
      <c r="Q138" s="312"/>
      <c r="R138" s="313"/>
      <c r="S138" s="314"/>
      <c r="T138" s="315"/>
      <c r="U138" s="312"/>
      <c r="V138" s="313"/>
      <c r="W138" s="321"/>
      <c r="X138" s="322">
        <f t="shared" si="4"/>
        <v>0</v>
      </c>
      <c r="Y138" s="323">
        <f t="shared" ref="Y138:Y155" si="5" xml:space="preserve"> SUM( Y137+X138)</f>
        <v>0</v>
      </c>
    </row>
    <row r="139" spans="1:25" ht="21" hidden="1" customHeight="1" x14ac:dyDescent="0.25">
      <c r="A139" s="116"/>
      <c r="B139" s="119"/>
      <c r="C139" s="312"/>
      <c r="D139" s="313"/>
      <c r="E139" s="314"/>
      <c r="F139" s="315"/>
      <c r="G139" s="312"/>
      <c r="H139" s="313"/>
      <c r="I139" s="314"/>
      <c r="J139" s="315"/>
      <c r="K139" s="312"/>
      <c r="L139" s="313"/>
      <c r="M139" s="312"/>
      <c r="N139" s="313"/>
      <c r="O139" s="312"/>
      <c r="P139" s="313"/>
      <c r="Q139" s="312"/>
      <c r="R139" s="313"/>
      <c r="S139" s="314"/>
      <c r="T139" s="315"/>
      <c r="U139" s="312"/>
      <c r="V139" s="313"/>
      <c r="W139" s="321"/>
      <c r="X139" s="322">
        <f t="shared" si="4"/>
        <v>0</v>
      </c>
      <c r="Y139" s="323">
        <f t="shared" si="5"/>
        <v>0</v>
      </c>
    </row>
    <row r="140" spans="1:25" ht="21" hidden="1" customHeight="1" x14ac:dyDescent="0.25">
      <c r="A140" s="116"/>
      <c r="B140" s="119"/>
      <c r="C140" s="312"/>
      <c r="D140" s="313"/>
      <c r="E140" s="314"/>
      <c r="F140" s="315"/>
      <c r="G140" s="312"/>
      <c r="H140" s="313"/>
      <c r="I140" s="314"/>
      <c r="J140" s="315"/>
      <c r="K140" s="312"/>
      <c r="L140" s="313"/>
      <c r="M140" s="312"/>
      <c r="N140" s="313"/>
      <c r="O140" s="312"/>
      <c r="P140" s="313"/>
      <c r="Q140" s="312"/>
      <c r="R140" s="313"/>
      <c r="S140" s="314"/>
      <c r="T140" s="315"/>
      <c r="U140" s="312"/>
      <c r="V140" s="313"/>
      <c r="W140" s="321"/>
      <c r="X140" s="322">
        <f t="shared" si="4"/>
        <v>0</v>
      </c>
      <c r="Y140" s="323">
        <f t="shared" si="5"/>
        <v>0</v>
      </c>
    </row>
    <row r="141" spans="1:25" ht="21" hidden="1" customHeight="1" x14ac:dyDescent="0.25">
      <c r="A141" s="116"/>
      <c r="B141" s="119"/>
      <c r="C141" s="312"/>
      <c r="D141" s="313"/>
      <c r="E141" s="314"/>
      <c r="F141" s="315"/>
      <c r="G141" s="312"/>
      <c r="H141" s="313"/>
      <c r="I141" s="314"/>
      <c r="J141" s="315"/>
      <c r="K141" s="312"/>
      <c r="L141" s="313"/>
      <c r="M141" s="312"/>
      <c r="N141" s="313"/>
      <c r="O141" s="312"/>
      <c r="P141" s="313"/>
      <c r="Q141" s="312"/>
      <c r="R141" s="313"/>
      <c r="S141" s="314"/>
      <c r="T141" s="315"/>
      <c r="U141" s="312"/>
      <c r="V141" s="313"/>
      <c r="W141" s="321"/>
      <c r="X141" s="322">
        <f t="shared" si="4"/>
        <v>0</v>
      </c>
      <c r="Y141" s="323">
        <f t="shared" si="5"/>
        <v>0</v>
      </c>
    </row>
    <row r="142" spans="1:25" ht="21" hidden="1" customHeight="1" x14ac:dyDescent="0.25">
      <c r="A142" s="116"/>
      <c r="B142" s="119"/>
      <c r="C142" s="312"/>
      <c r="D142" s="313"/>
      <c r="E142" s="314"/>
      <c r="F142" s="315"/>
      <c r="G142" s="312"/>
      <c r="H142" s="313"/>
      <c r="I142" s="314"/>
      <c r="J142" s="315"/>
      <c r="K142" s="312"/>
      <c r="L142" s="313"/>
      <c r="M142" s="312"/>
      <c r="N142" s="313"/>
      <c r="O142" s="312"/>
      <c r="P142" s="313"/>
      <c r="Q142" s="312"/>
      <c r="R142" s="313"/>
      <c r="S142" s="314"/>
      <c r="T142" s="315"/>
      <c r="U142" s="312"/>
      <c r="V142" s="313"/>
      <c r="W142" s="321"/>
      <c r="X142" s="322">
        <f t="shared" si="4"/>
        <v>0</v>
      </c>
      <c r="Y142" s="323">
        <f t="shared" si="5"/>
        <v>0</v>
      </c>
    </row>
    <row r="143" spans="1:25" ht="21" hidden="1" customHeight="1" x14ac:dyDescent="0.25">
      <c r="A143" s="116"/>
      <c r="B143" s="118"/>
      <c r="C143" s="312"/>
      <c r="D143" s="313"/>
      <c r="E143" s="314"/>
      <c r="F143" s="315"/>
      <c r="G143" s="312"/>
      <c r="H143" s="313"/>
      <c r="I143" s="314"/>
      <c r="J143" s="315"/>
      <c r="K143" s="312"/>
      <c r="L143" s="313"/>
      <c r="M143" s="312"/>
      <c r="N143" s="313"/>
      <c r="O143" s="312"/>
      <c r="P143" s="313"/>
      <c r="Q143" s="312"/>
      <c r="R143" s="313"/>
      <c r="S143" s="314"/>
      <c r="T143" s="315"/>
      <c r="U143" s="312"/>
      <c r="V143" s="313"/>
      <c r="W143" s="321"/>
      <c r="X143" s="322">
        <f t="shared" si="4"/>
        <v>0</v>
      </c>
      <c r="Y143" s="323">
        <f t="shared" si="5"/>
        <v>0</v>
      </c>
    </row>
    <row r="144" spans="1:25" ht="21" hidden="1" customHeight="1" x14ac:dyDescent="0.25">
      <c r="A144" s="116"/>
      <c r="B144" s="119"/>
      <c r="C144" s="312"/>
      <c r="D144" s="313"/>
      <c r="E144" s="314"/>
      <c r="F144" s="315"/>
      <c r="G144" s="312"/>
      <c r="H144" s="313"/>
      <c r="I144" s="314"/>
      <c r="J144" s="315"/>
      <c r="K144" s="312"/>
      <c r="L144" s="313"/>
      <c r="M144" s="312"/>
      <c r="N144" s="313"/>
      <c r="O144" s="312"/>
      <c r="P144" s="313"/>
      <c r="Q144" s="312"/>
      <c r="R144" s="313"/>
      <c r="S144" s="314"/>
      <c r="T144" s="315"/>
      <c r="U144" s="312"/>
      <c r="V144" s="313"/>
      <c r="W144" s="321"/>
      <c r="X144" s="322">
        <f t="shared" si="4"/>
        <v>0</v>
      </c>
      <c r="Y144" s="323">
        <f t="shared" si="5"/>
        <v>0</v>
      </c>
    </row>
    <row r="145" spans="1:25" ht="21" hidden="1" customHeight="1" x14ac:dyDescent="0.25">
      <c r="A145" s="116"/>
      <c r="B145" s="119"/>
      <c r="C145" s="312"/>
      <c r="D145" s="313"/>
      <c r="E145" s="314"/>
      <c r="F145" s="315"/>
      <c r="G145" s="312"/>
      <c r="H145" s="313"/>
      <c r="I145" s="314"/>
      <c r="J145" s="315"/>
      <c r="K145" s="312"/>
      <c r="L145" s="313"/>
      <c r="M145" s="312"/>
      <c r="N145" s="313"/>
      <c r="O145" s="312"/>
      <c r="P145" s="313"/>
      <c r="Q145" s="312"/>
      <c r="R145" s="313"/>
      <c r="S145" s="327"/>
      <c r="T145" s="328"/>
      <c r="U145" s="329"/>
      <c r="V145" s="330"/>
      <c r="W145" s="321"/>
      <c r="X145" s="322">
        <f t="shared" si="4"/>
        <v>0</v>
      </c>
      <c r="Y145" s="323">
        <f t="shared" si="5"/>
        <v>0</v>
      </c>
    </row>
    <row r="146" spans="1:25" ht="21" hidden="1" customHeight="1" x14ac:dyDescent="0.25">
      <c r="A146" s="116"/>
      <c r="B146" s="118"/>
      <c r="C146" s="312"/>
      <c r="D146" s="313"/>
      <c r="E146" s="314"/>
      <c r="F146" s="315"/>
      <c r="G146" s="312"/>
      <c r="H146" s="313"/>
      <c r="I146" s="314"/>
      <c r="J146" s="315"/>
      <c r="K146" s="312"/>
      <c r="L146" s="313"/>
      <c r="M146" s="312"/>
      <c r="N146" s="313"/>
      <c r="O146" s="312"/>
      <c r="P146" s="313"/>
      <c r="Q146" s="312"/>
      <c r="R146" s="313"/>
      <c r="S146" s="327"/>
      <c r="T146" s="328"/>
      <c r="U146" s="329"/>
      <c r="V146" s="330"/>
      <c r="W146" s="321"/>
      <c r="X146" s="322">
        <f t="shared" si="4"/>
        <v>0</v>
      </c>
      <c r="Y146" s="323">
        <f t="shared" si="5"/>
        <v>0</v>
      </c>
    </row>
    <row r="147" spans="1:25" ht="21" hidden="1" customHeight="1" x14ac:dyDescent="0.25">
      <c r="A147" s="121"/>
      <c r="B147" s="119"/>
      <c r="C147" s="312"/>
      <c r="D147" s="313"/>
      <c r="E147" s="314"/>
      <c r="F147" s="315"/>
      <c r="G147" s="312"/>
      <c r="H147" s="313"/>
      <c r="I147" s="314"/>
      <c r="J147" s="315"/>
      <c r="K147" s="312"/>
      <c r="L147" s="313"/>
      <c r="M147" s="312"/>
      <c r="N147" s="313"/>
      <c r="O147" s="312"/>
      <c r="P147" s="313"/>
      <c r="Q147" s="312"/>
      <c r="R147" s="313"/>
      <c r="S147" s="327"/>
      <c r="T147" s="328"/>
      <c r="U147" s="329"/>
      <c r="V147" s="330"/>
      <c r="W147" s="321"/>
      <c r="X147" s="322">
        <f t="shared" si="4"/>
        <v>0</v>
      </c>
      <c r="Y147" s="323">
        <f t="shared" si="5"/>
        <v>0</v>
      </c>
    </row>
    <row r="148" spans="1:25" ht="21" hidden="1" customHeight="1" x14ac:dyDescent="0.25">
      <c r="A148" s="122"/>
      <c r="B148" s="118"/>
      <c r="C148" s="312"/>
      <c r="D148" s="313"/>
      <c r="E148" s="314"/>
      <c r="F148" s="315"/>
      <c r="G148" s="312"/>
      <c r="H148" s="313"/>
      <c r="I148" s="314"/>
      <c r="J148" s="315"/>
      <c r="K148" s="312"/>
      <c r="L148" s="313"/>
      <c r="M148" s="312"/>
      <c r="N148" s="313"/>
      <c r="O148" s="312"/>
      <c r="P148" s="313"/>
      <c r="Q148" s="312"/>
      <c r="R148" s="313"/>
      <c r="S148" s="327"/>
      <c r="T148" s="328"/>
      <c r="U148" s="329"/>
      <c r="V148" s="330"/>
      <c r="W148" s="321"/>
      <c r="X148" s="322">
        <f t="shared" si="4"/>
        <v>0</v>
      </c>
      <c r="Y148" s="323">
        <f t="shared" si="5"/>
        <v>0</v>
      </c>
    </row>
    <row r="149" spans="1:25" ht="21" hidden="1" customHeight="1" x14ac:dyDescent="0.25">
      <c r="A149" s="121"/>
      <c r="B149" s="119"/>
      <c r="C149" s="312"/>
      <c r="D149" s="313"/>
      <c r="E149" s="314"/>
      <c r="F149" s="315"/>
      <c r="G149" s="312"/>
      <c r="H149" s="313"/>
      <c r="I149" s="314"/>
      <c r="J149" s="315"/>
      <c r="K149" s="312"/>
      <c r="L149" s="313"/>
      <c r="M149" s="312"/>
      <c r="N149" s="313"/>
      <c r="O149" s="312"/>
      <c r="P149" s="313"/>
      <c r="Q149" s="312"/>
      <c r="R149" s="313"/>
      <c r="S149" s="327"/>
      <c r="T149" s="328"/>
      <c r="U149" s="329"/>
      <c r="V149" s="330"/>
      <c r="W149" s="321"/>
      <c r="X149" s="322">
        <f t="shared" si="4"/>
        <v>0</v>
      </c>
      <c r="Y149" s="323">
        <f t="shared" si="5"/>
        <v>0</v>
      </c>
    </row>
    <row r="150" spans="1:25" ht="21" hidden="1" customHeight="1" x14ac:dyDescent="0.25">
      <c r="A150" s="121"/>
      <c r="B150" s="123"/>
      <c r="C150" s="312"/>
      <c r="D150" s="313"/>
      <c r="E150" s="314"/>
      <c r="F150" s="315"/>
      <c r="G150" s="312"/>
      <c r="H150" s="313"/>
      <c r="I150" s="314"/>
      <c r="J150" s="315"/>
      <c r="K150" s="312"/>
      <c r="L150" s="313"/>
      <c r="M150" s="312"/>
      <c r="N150" s="313"/>
      <c r="O150" s="312"/>
      <c r="P150" s="313"/>
      <c r="Q150" s="312"/>
      <c r="R150" s="313"/>
      <c r="S150" s="327"/>
      <c r="T150" s="328"/>
      <c r="U150" s="329"/>
      <c r="V150" s="330"/>
      <c r="W150" s="321"/>
      <c r="X150" s="322">
        <f t="shared" si="4"/>
        <v>0</v>
      </c>
      <c r="Y150" s="323">
        <f t="shared" si="5"/>
        <v>0</v>
      </c>
    </row>
    <row r="151" spans="1:25" ht="21" hidden="1" customHeight="1" x14ac:dyDescent="0.25">
      <c r="A151" s="124"/>
      <c r="B151" s="125"/>
      <c r="C151" s="312"/>
      <c r="D151" s="313"/>
      <c r="E151" s="314"/>
      <c r="F151" s="315"/>
      <c r="G151" s="312"/>
      <c r="H151" s="313"/>
      <c r="I151" s="314"/>
      <c r="J151" s="315"/>
      <c r="K151" s="312"/>
      <c r="L151" s="313"/>
      <c r="M151" s="312"/>
      <c r="N151" s="313"/>
      <c r="O151" s="312"/>
      <c r="P151" s="313"/>
      <c r="Q151" s="312"/>
      <c r="R151" s="313"/>
      <c r="S151" s="327"/>
      <c r="T151" s="328"/>
      <c r="U151" s="329"/>
      <c r="V151" s="330"/>
      <c r="W151" s="321"/>
      <c r="X151" s="322">
        <f t="shared" si="4"/>
        <v>0</v>
      </c>
      <c r="Y151" s="323">
        <f t="shared" si="5"/>
        <v>0</v>
      </c>
    </row>
    <row r="152" spans="1:25" ht="21" hidden="1" customHeight="1" x14ac:dyDescent="0.25">
      <c r="A152" s="122"/>
      <c r="B152" s="118"/>
      <c r="C152" s="312"/>
      <c r="D152" s="313"/>
      <c r="E152" s="314"/>
      <c r="F152" s="315"/>
      <c r="G152" s="312"/>
      <c r="H152" s="313"/>
      <c r="I152" s="314"/>
      <c r="J152" s="315"/>
      <c r="K152" s="312"/>
      <c r="L152" s="313"/>
      <c r="M152" s="312"/>
      <c r="N152" s="313"/>
      <c r="O152" s="312"/>
      <c r="P152" s="313"/>
      <c r="Q152" s="312"/>
      <c r="R152" s="313"/>
      <c r="S152" s="327"/>
      <c r="T152" s="328"/>
      <c r="U152" s="329"/>
      <c r="V152" s="330"/>
      <c r="W152" s="321"/>
      <c r="X152" s="322">
        <f t="shared" si="4"/>
        <v>0</v>
      </c>
      <c r="Y152" s="323">
        <f t="shared" si="5"/>
        <v>0</v>
      </c>
    </row>
    <row r="153" spans="1:25" ht="21" hidden="1" customHeight="1" x14ac:dyDescent="0.25">
      <c r="A153" s="121"/>
      <c r="B153" s="119"/>
      <c r="C153" s="312"/>
      <c r="D153" s="313"/>
      <c r="E153" s="314"/>
      <c r="F153" s="315"/>
      <c r="G153" s="312"/>
      <c r="H153" s="313"/>
      <c r="I153" s="314"/>
      <c r="J153" s="315"/>
      <c r="K153" s="312"/>
      <c r="L153" s="313"/>
      <c r="M153" s="312"/>
      <c r="N153" s="313"/>
      <c r="O153" s="312"/>
      <c r="P153" s="313"/>
      <c r="Q153" s="312"/>
      <c r="R153" s="313"/>
      <c r="S153" s="327"/>
      <c r="T153" s="328"/>
      <c r="U153" s="329"/>
      <c r="V153" s="330"/>
      <c r="W153" s="321"/>
      <c r="X153" s="322">
        <f t="shared" si="4"/>
        <v>0</v>
      </c>
      <c r="Y153" s="323">
        <f t="shared" si="5"/>
        <v>0</v>
      </c>
    </row>
    <row r="154" spans="1:25" ht="21" hidden="1" customHeight="1" x14ac:dyDescent="0.25">
      <c r="A154" s="121"/>
      <c r="B154" s="123"/>
      <c r="C154" s="312"/>
      <c r="D154" s="313"/>
      <c r="E154" s="314"/>
      <c r="F154" s="315"/>
      <c r="G154" s="312"/>
      <c r="H154" s="313"/>
      <c r="I154" s="314"/>
      <c r="J154" s="315"/>
      <c r="K154" s="312"/>
      <c r="L154" s="313"/>
      <c r="M154" s="312"/>
      <c r="N154" s="313"/>
      <c r="O154" s="312"/>
      <c r="P154" s="313"/>
      <c r="Q154" s="312"/>
      <c r="R154" s="313"/>
      <c r="S154" s="327"/>
      <c r="T154" s="328"/>
      <c r="U154" s="329"/>
      <c r="V154" s="330"/>
      <c r="W154" s="321"/>
      <c r="X154" s="322">
        <f t="shared" si="4"/>
        <v>0</v>
      </c>
      <c r="Y154" s="323">
        <f t="shared" si="5"/>
        <v>0</v>
      </c>
    </row>
    <row r="155" spans="1:25" ht="21" hidden="1" customHeight="1" x14ac:dyDescent="0.25">
      <c r="A155" s="124"/>
      <c r="B155" s="125"/>
      <c r="C155" s="312" t="s">
        <v>228</v>
      </c>
      <c r="D155" s="313" t="s">
        <v>228</v>
      </c>
      <c r="E155" s="314" t="s">
        <v>228</v>
      </c>
      <c r="F155" s="315" t="s">
        <v>228</v>
      </c>
      <c r="G155" s="312"/>
      <c r="H155" s="313"/>
      <c r="I155" s="314"/>
      <c r="J155" s="315"/>
      <c r="K155" s="312"/>
      <c r="L155" s="313"/>
      <c r="M155" s="312"/>
      <c r="N155" s="313"/>
      <c r="O155" s="312"/>
      <c r="P155" s="313"/>
      <c r="Q155" s="312"/>
      <c r="R155" s="313"/>
      <c r="S155" s="327"/>
      <c r="T155" s="328"/>
      <c r="U155" s="329"/>
      <c r="V155" s="330"/>
      <c r="W155" s="321"/>
      <c r="X155" s="322">
        <f t="shared" si="4"/>
        <v>0</v>
      </c>
      <c r="Y155" s="323">
        <f t="shared" si="5"/>
        <v>0</v>
      </c>
    </row>
    <row r="156" spans="1:25" ht="21" customHeight="1" thickBot="1" x14ac:dyDescent="0.3">
      <c r="A156" s="127"/>
      <c r="B156" s="128" t="s">
        <v>228</v>
      </c>
      <c r="C156" s="336">
        <f t="shared" ref="C156:V156" si="6">SUM(C9:C155)</f>
        <v>0</v>
      </c>
      <c r="D156" s="337">
        <f t="shared" si="6"/>
        <v>0</v>
      </c>
      <c r="E156" s="338">
        <f t="shared" si="6"/>
        <v>0</v>
      </c>
      <c r="F156" s="339">
        <f t="shared" si="6"/>
        <v>0</v>
      </c>
      <c r="G156" s="336">
        <f t="shared" si="6"/>
        <v>0</v>
      </c>
      <c r="H156" s="337">
        <f t="shared" si="6"/>
        <v>0</v>
      </c>
      <c r="I156" s="338">
        <f t="shared" si="6"/>
        <v>0</v>
      </c>
      <c r="J156" s="339">
        <f t="shared" si="6"/>
        <v>0</v>
      </c>
      <c r="K156" s="336">
        <f t="shared" si="6"/>
        <v>0</v>
      </c>
      <c r="L156" s="337">
        <f t="shared" si="6"/>
        <v>0</v>
      </c>
      <c r="M156" s="336">
        <f t="shared" si="6"/>
        <v>0</v>
      </c>
      <c r="N156" s="337">
        <f t="shared" si="6"/>
        <v>0</v>
      </c>
      <c r="O156" s="336">
        <f t="shared" si="6"/>
        <v>0</v>
      </c>
      <c r="P156" s="337">
        <f t="shared" si="6"/>
        <v>0</v>
      </c>
      <c r="Q156" s="336">
        <f t="shared" si="6"/>
        <v>0</v>
      </c>
      <c r="R156" s="337">
        <f t="shared" si="6"/>
        <v>0</v>
      </c>
      <c r="S156" s="338">
        <f t="shared" si="6"/>
        <v>0</v>
      </c>
      <c r="T156" s="339">
        <f t="shared" si="6"/>
        <v>0</v>
      </c>
      <c r="U156" s="336">
        <f t="shared" si="6"/>
        <v>0</v>
      </c>
      <c r="V156" s="337">
        <f t="shared" si="6"/>
        <v>0</v>
      </c>
      <c r="W156" s="340" t="s">
        <v>228</v>
      </c>
      <c r="X156" s="340">
        <f>SUM(X9:X155)</f>
        <v>0</v>
      </c>
      <c r="Y156" s="341" t="s">
        <v>228</v>
      </c>
    </row>
    <row r="157" spans="1:25" ht="21" customHeight="1" thickBot="1" x14ac:dyDescent="0.3">
      <c r="A157" s="129">
        <v>31.12</v>
      </c>
      <c r="B157" s="130" t="s">
        <v>442</v>
      </c>
      <c r="C157" s="342" t="s">
        <v>228</v>
      </c>
      <c r="D157" s="343">
        <f xml:space="preserve"> SUM(C156:D156)</f>
        <v>0</v>
      </c>
      <c r="E157" s="344"/>
      <c r="F157" s="345">
        <f>SUM(E156:F156)</f>
        <v>0</v>
      </c>
      <c r="G157" s="346" t="s">
        <v>228</v>
      </c>
      <c r="H157" s="346">
        <f xml:space="preserve"> SUM(G156:H156)</f>
        <v>0</v>
      </c>
      <c r="I157" s="347" t="s">
        <v>228</v>
      </c>
      <c r="J157" s="345">
        <f>SUM(I156:J156)</f>
        <v>0</v>
      </c>
      <c r="K157" s="346" t="s">
        <v>228</v>
      </c>
      <c r="L157" s="347">
        <f>SUM(K156:L156)</f>
        <v>0</v>
      </c>
      <c r="M157" s="346" t="s">
        <v>228</v>
      </c>
      <c r="N157" s="347">
        <f>SUM(M156:N156)</f>
        <v>0</v>
      </c>
      <c r="O157" s="346" t="s">
        <v>228</v>
      </c>
      <c r="P157" s="347">
        <f>SUM(O156:P156)</f>
        <v>0</v>
      </c>
      <c r="Q157" s="346" t="s">
        <v>228</v>
      </c>
      <c r="R157" s="347">
        <f>SUM(Q156:R156)</f>
        <v>0</v>
      </c>
      <c r="S157" s="344" t="s">
        <v>228</v>
      </c>
      <c r="T157" s="348">
        <f>SUM(S156:T156)</f>
        <v>0</v>
      </c>
      <c r="U157" s="342" t="s">
        <v>228</v>
      </c>
      <c r="V157" s="343">
        <f>SUM(U156:V156)</f>
        <v>0</v>
      </c>
      <c r="W157" s="346">
        <f>SUM(W9:W156)</f>
        <v>0</v>
      </c>
      <c r="X157" s="349" t="s">
        <v>441</v>
      </c>
      <c r="Y157" s="350">
        <f>Y155</f>
        <v>0</v>
      </c>
    </row>
    <row r="158" spans="1:25" ht="18" customHeight="1" x14ac:dyDescent="0.25"/>
    <row r="168" ht="15" customHeight="1" x14ac:dyDescent="0.25"/>
  </sheetData>
  <sheetProtection sheet="1" objects="1" scenarios="1" selectLockedCells="1"/>
  <mergeCells count="28">
    <mergeCell ref="C8:X8"/>
    <mergeCell ref="U4:V4"/>
    <mergeCell ref="C5:D5"/>
    <mergeCell ref="E5:F5"/>
    <mergeCell ref="K5:L5"/>
    <mergeCell ref="M5:N5"/>
    <mergeCell ref="O5:P5"/>
    <mergeCell ref="Q5:R5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C1:Y1"/>
    <mergeCell ref="C2:X2"/>
    <mergeCell ref="C3:F3"/>
    <mergeCell ref="G3:H3"/>
    <mergeCell ref="I3:J3"/>
    <mergeCell ref="K3:L3"/>
    <mergeCell ref="M3:N3"/>
    <mergeCell ref="O3:P3"/>
    <mergeCell ref="Q3:R3"/>
    <mergeCell ref="S3:T3"/>
    <mergeCell ref="U3:V3"/>
  </mergeCells>
  <printOptions horizontalCentered="1"/>
  <pageMargins left="0.19685039370078741" right="0.19685039370078741" top="0.78740157480314965" bottom="0.78740157480314965" header="0.51181102362204722" footer="0.51181102362204722"/>
  <pageSetup paperSize="9" scale="53" fitToHeight="0" orientation="landscape" r:id="rId1"/>
  <headerFooter alignWithMargins="0">
    <oddFooter>&amp;L&amp;F&amp;C &amp;D&amp;RPage &amp;P</oddFooter>
  </headerFooter>
  <rowBreaks count="1" manualBreakCount="1">
    <brk id="2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83398-3658-437A-B9B6-B04C9A5DBEFB}">
  <sheetPr>
    <pageSetUpPr fitToPage="1"/>
  </sheetPr>
  <dimension ref="A1:E308"/>
  <sheetViews>
    <sheetView topLeftCell="B1" workbookViewId="0">
      <pane ySplit="2" topLeftCell="A3" activePane="bottomLeft" state="frozen"/>
      <selection activeCell="B1" sqref="B1"/>
      <selection pane="bottomLeft" sqref="A1:A1048576"/>
    </sheetView>
  </sheetViews>
  <sheetFormatPr baseColWidth="10" defaultRowHeight="12" x14ac:dyDescent="0.2"/>
  <cols>
    <col min="1" max="1" width="5.42578125" style="301" hidden="1" customWidth="1"/>
    <col min="2" max="2" width="6.42578125" style="301" bestFit="1" customWidth="1"/>
    <col min="3" max="3" width="9" style="177" bestFit="1" customWidth="1"/>
    <col min="4" max="4" width="51.7109375" style="177" bestFit="1" customWidth="1"/>
    <col min="5" max="5" width="12.7109375" style="182" bestFit="1" customWidth="1"/>
    <col min="6" max="16384" width="11.42578125" style="177"/>
  </cols>
  <sheetData>
    <row r="1" spans="1:5" ht="35.25" x14ac:dyDescent="0.5">
      <c r="B1" s="383" t="s">
        <v>511</v>
      </c>
      <c r="C1" s="384"/>
      <c r="D1" s="384"/>
      <c r="E1" s="384"/>
    </row>
    <row r="2" spans="1:5" x14ac:dyDescent="0.2">
      <c r="A2" s="301" t="s">
        <v>466</v>
      </c>
      <c r="B2" s="297" t="s">
        <v>0</v>
      </c>
      <c r="C2" s="178" t="s">
        <v>467</v>
      </c>
      <c r="D2" s="178" t="s">
        <v>1</v>
      </c>
      <c r="E2" s="179" t="s">
        <v>2</v>
      </c>
    </row>
    <row r="3" spans="1:5" x14ac:dyDescent="0.2">
      <c r="A3" s="302">
        <v>1</v>
      </c>
      <c r="B3" s="298">
        <v>1</v>
      </c>
      <c r="C3" s="214"/>
      <c r="D3" s="214" t="s">
        <v>3</v>
      </c>
      <c r="E3" s="215"/>
    </row>
    <row r="4" spans="1:5" x14ac:dyDescent="0.2">
      <c r="A4" s="302">
        <v>2</v>
      </c>
      <c r="B4" s="298">
        <v>10</v>
      </c>
      <c r="C4" s="214"/>
      <c r="D4" s="214" t="s">
        <v>4</v>
      </c>
      <c r="E4" s="215"/>
    </row>
    <row r="5" spans="1:5" x14ac:dyDescent="0.2">
      <c r="A5" s="302">
        <v>3</v>
      </c>
      <c r="B5" s="298">
        <v>100</v>
      </c>
      <c r="C5" s="214"/>
      <c r="D5" s="214" t="s">
        <v>5</v>
      </c>
      <c r="E5" s="215"/>
    </row>
    <row r="6" spans="1:5" x14ac:dyDescent="0.2">
      <c r="A6" s="302">
        <v>4</v>
      </c>
      <c r="B6" s="299">
        <v>1000</v>
      </c>
      <c r="C6" s="216" t="s">
        <v>468</v>
      </c>
      <c r="D6" s="216" t="s">
        <v>6</v>
      </c>
      <c r="E6" s="180" t="s">
        <v>7</v>
      </c>
    </row>
    <row r="7" spans="1:5" x14ac:dyDescent="0.2">
      <c r="A7" s="302">
        <v>5</v>
      </c>
      <c r="B7" s="299">
        <v>1003</v>
      </c>
      <c r="C7" s="216" t="s">
        <v>468</v>
      </c>
      <c r="D7" s="216" t="s">
        <v>469</v>
      </c>
      <c r="E7" s="180" t="s">
        <v>512</v>
      </c>
    </row>
    <row r="8" spans="1:5" x14ac:dyDescent="0.2">
      <c r="A8" s="302">
        <v>6</v>
      </c>
      <c r="B8" s="298">
        <v>101</v>
      </c>
      <c r="C8" s="214"/>
      <c r="D8" s="214" t="s">
        <v>8</v>
      </c>
      <c r="E8" s="215"/>
    </row>
    <row r="9" spans="1:5" x14ac:dyDescent="0.2">
      <c r="A9" s="302">
        <v>7</v>
      </c>
      <c r="B9" s="299">
        <v>1010</v>
      </c>
      <c r="C9" s="216" t="s">
        <v>468</v>
      </c>
      <c r="D9" s="216" t="s">
        <v>9</v>
      </c>
      <c r="E9" s="180" t="s">
        <v>7</v>
      </c>
    </row>
    <row r="10" spans="1:5" x14ac:dyDescent="0.2">
      <c r="A10" s="302">
        <v>8</v>
      </c>
      <c r="B10" s="299">
        <v>10101</v>
      </c>
      <c r="C10" s="216" t="s">
        <v>468</v>
      </c>
      <c r="D10" s="216" t="s">
        <v>10</v>
      </c>
      <c r="E10" s="180" t="s">
        <v>7</v>
      </c>
    </row>
    <row r="11" spans="1:5" x14ac:dyDescent="0.2">
      <c r="A11" s="302">
        <v>9</v>
      </c>
      <c r="B11" s="298">
        <v>102</v>
      </c>
      <c r="C11" s="214"/>
      <c r="D11" s="214" t="s">
        <v>13</v>
      </c>
      <c r="E11" s="215"/>
    </row>
    <row r="12" spans="1:5" x14ac:dyDescent="0.2">
      <c r="A12" s="302">
        <v>10</v>
      </c>
      <c r="B12" s="299">
        <v>1020</v>
      </c>
      <c r="C12" s="216" t="s">
        <v>468</v>
      </c>
      <c r="D12" s="216" t="s">
        <v>470</v>
      </c>
      <c r="E12" s="180" t="s">
        <v>7</v>
      </c>
    </row>
    <row r="13" spans="1:5" x14ac:dyDescent="0.2">
      <c r="A13" s="302">
        <v>11</v>
      </c>
      <c r="B13" s="299">
        <v>10201</v>
      </c>
      <c r="C13" s="216" t="s">
        <v>468</v>
      </c>
      <c r="D13" s="216" t="s">
        <v>513</v>
      </c>
      <c r="E13" s="180" t="s">
        <v>7</v>
      </c>
    </row>
    <row r="14" spans="1:5" x14ac:dyDescent="0.2">
      <c r="A14" s="302">
        <v>12</v>
      </c>
      <c r="B14" s="299">
        <v>1021</v>
      </c>
      <c r="C14" s="216" t="s">
        <v>468</v>
      </c>
      <c r="D14" s="216" t="s">
        <v>514</v>
      </c>
      <c r="E14" s="180" t="s">
        <v>7</v>
      </c>
    </row>
    <row r="15" spans="1:5" x14ac:dyDescent="0.2">
      <c r="A15" s="302">
        <v>13</v>
      </c>
      <c r="B15" s="299">
        <v>1022</v>
      </c>
      <c r="C15" s="216" t="s">
        <v>468</v>
      </c>
      <c r="D15" s="216" t="s">
        <v>515</v>
      </c>
      <c r="E15" s="180" t="s">
        <v>7</v>
      </c>
    </row>
    <row r="16" spans="1:5" x14ac:dyDescent="0.2">
      <c r="A16" s="302">
        <v>14</v>
      </c>
      <c r="B16" s="299">
        <v>1023</v>
      </c>
      <c r="C16" s="216" t="s">
        <v>468</v>
      </c>
      <c r="D16" s="216" t="s">
        <v>516</v>
      </c>
      <c r="E16" s="180" t="s">
        <v>14</v>
      </c>
    </row>
    <row r="17" spans="1:5" x14ac:dyDescent="0.2">
      <c r="A17" s="302">
        <v>15</v>
      </c>
      <c r="B17" s="299">
        <v>1024</v>
      </c>
      <c r="C17" s="216" t="s">
        <v>468</v>
      </c>
      <c r="D17" s="216" t="s">
        <v>517</v>
      </c>
      <c r="E17" s="180" t="s">
        <v>474</v>
      </c>
    </row>
    <row r="18" spans="1:5" x14ac:dyDescent="0.2">
      <c r="A18" s="302">
        <v>16</v>
      </c>
      <c r="B18" s="299">
        <v>1025</v>
      </c>
      <c r="C18" s="216" t="s">
        <v>468</v>
      </c>
      <c r="D18" s="216" t="s">
        <v>518</v>
      </c>
      <c r="E18" s="181" t="s">
        <v>12</v>
      </c>
    </row>
    <row r="19" spans="1:5" x14ac:dyDescent="0.2">
      <c r="A19" s="302">
        <v>17</v>
      </c>
      <c r="B19" s="299">
        <v>1026</v>
      </c>
      <c r="C19" s="216" t="s">
        <v>468</v>
      </c>
      <c r="D19" s="216" t="s">
        <v>519</v>
      </c>
      <c r="E19" s="180" t="s">
        <v>512</v>
      </c>
    </row>
    <row r="20" spans="1:5" x14ac:dyDescent="0.2">
      <c r="A20" s="302">
        <v>18</v>
      </c>
      <c r="B20" s="299">
        <v>1027</v>
      </c>
      <c r="C20" s="216" t="s">
        <v>468</v>
      </c>
      <c r="D20" s="216" t="s">
        <v>520</v>
      </c>
      <c r="E20" s="180" t="s">
        <v>521</v>
      </c>
    </row>
    <row r="21" spans="1:5" x14ac:dyDescent="0.2">
      <c r="A21" s="302">
        <v>19</v>
      </c>
      <c r="B21" s="298">
        <v>105</v>
      </c>
      <c r="C21" s="214"/>
      <c r="D21" s="214" t="s">
        <v>15</v>
      </c>
      <c r="E21" s="215"/>
    </row>
    <row r="22" spans="1:5" x14ac:dyDescent="0.2">
      <c r="A22" s="302">
        <v>20</v>
      </c>
      <c r="B22" s="299">
        <v>1050</v>
      </c>
      <c r="C22" s="216" t="s">
        <v>468</v>
      </c>
      <c r="D22" s="216" t="s">
        <v>15</v>
      </c>
      <c r="E22" s="180" t="s">
        <v>7</v>
      </c>
    </row>
    <row r="23" spans="1:5" x14ac:dyDescent="0.2">
      <c r="A23" s="302">
        <v>21</v>
      </c>
      <c r="B23" s="299">
        <v>1051</v>
      </c>
      <c r="C23" s="216" t="s">
        <v>468</v>
      </c>
      <c r="D23" s="216" t="s">
        <v>16</v>
      </c>
      <c r="E23" s="180" t="s">
        <v>7</v>
      </c>
    </row>
    <row r="24" spans="1:5" x14ac:dyDescent="0.2">
      <c r="A24" s="302">
        <v>22</v>
      </c>
      <c r="B24" s="298">
        <v>106</v>
      </c>
      <c r="C24" s="214"/>
      <c r="D24" s="214" t="s">
        <v>17</v>
      </c>
      <c r="E24" s="215"/>
    </row>
    <row r="25" spans="1:5" x14ac:dyDescent="0.2">
      <c r="A25" s="302">
        <v>23</v>
      </c>
      <c r="B25" s="299">
        <v>1065</v>
      </c>
      <c r="C25" s="216" t="s">
        <v>468</v>
      </c>
      <c r="D25" s="216" t="s">
        <v>18</v>
      </c>
      <c r="E25" s="180" t="s">
        <v>7</v>
      </c>
    </row>
    <row r="26" spans="1:5" x14ac:dyDescent="0.2">
      <c r="A26" s="302">
        <v>24</v>
      </c>
      <c r="B26" s="299">
        <v>1066</v>
      </c>
      <c r="C26" s="216" t="s">
        <v>468</v>
      </c>
      <c r="D26" s="216" t="s">
        <v>19</v>
      </c>
      <c r="E26" s="180" t="s">
        <v>7</v>
      </c>
    </row>
    <row r="27" spans="1:5" x14ac:dyDescent="0.2">
      <c r="A27" s="302">
        <v>25</v>
      </c>
      <c r="B27" s="298">
        <v>107</v>
      </c>
      <c r="C27" s="214"/>
      <c r="D27" s="214" t="s">
        <v>20</v>
      </c>
      <c r="E27" s="215"/>
    </row>
    <row r="28" spans="1:5" x14ac:dyDescent="0.2">
      <c r="A28" s="302">
        <v>26</v>
      </c>
      <c r="B28" s="299">
        <v>1070</v>
      </c>
      <c r="C28" s="216" t="s">
        <v>468</v>
      </c>
      <c r="D28" s="216" t="s">
        <v>21</v>
      </c>
      <c r="E28" s="180" t="s">
        <v>7</v>
      </c>
    </row>
    <row r="29" spans="1:5" x14ac:dyDescent="0.2">
      <c r="A29" s="302">
        <v>27</v>
      </c>
      <c r="B29" s="299">
        <v>1071</v>
      </c>
      <c r="C29" s="216" t="s">
        <v>468</v>
      </c>
      <c r="D29" s="216" t="s">
        <v>22</v>
      </c>
      <c r="E29" s="180" t="s">
        <v>7</v>
      </c>
    </row>
    <row r="30" spans="1:5" x14ac:dyDescent="0.2">
      <c r="A30" s="302">
        <v>28</v>
      </c>
      <c r="B30" s="299">
        <v>1072</v>
      </c>
      <c r="C30" s="216" t="s">
        <v>468</v>
      </c>
      <c r="D30" s="216" t="s">
        <v>23</v>
      </c>
      <c r="E30" s="180" t="s">
        <v>7</v>
      </c>
    </row>
    <row r="31" spans="1:5" x14ac:dyDescent="0.2">
      <c r="A31" s="302">
        <v>29</v>
      </c>
      <c r="B31" s="299">
        <v>1074</v>
      </c>
      <c r="C31" s="216" t="s">
        <v>468</v>
      </c>
      <c r="D31" s="216" t="s">
        <v>24</v>
      </c>
      <c r="E31" s="180" t="s">
        <v>7</v>
      </c>
    </row>
    <row r="32" spans="1:5" x14ac:dyDescent="0.2">
      <c r="A32" s="302">
        <v>30</v>
      </c>
      <c r="B32" s="299">
        <v>1075</v>
      </c>
      <c r="C32" s="216" t="s">
        <v>468</v>
      </c>
      <c r="D32" s="216" t="s">
        <v>25</v>
      </c>
      <c r="E32" s="180" t="s">
        <v>7</v>
      </c>
    </row>
    <row r="33" spans="1:5" x14ac:dyDescent="0.2">
      <c r="A33" s="302">
        <v>31</v>
      </c>
      <c r="B33" s="299">
        <v>1076</v>
      </c>
      <c r="C33" s="216" t="s">
        <v>468</v>
      </c>
      <c r="D33" s="216" t="s">
        <v>26</v>
      </c>
      <c r="E33" s="180" t="s">
        <v>7</v>
      </c>
    </row>
    <row r="34" spans="1:5" x14ac:dyDescent="0.2">
      <c r="A34" s="302">
        <v>32</v>
      </c>
      <c r="B34" s="299">
        <v>10771</v>
      </c>
      <c r="C34" s="216" t="s">
        <v>468</v>
      </c>
      <c r="D34" s="216" t="s">
        <v>522</v>
      </c>
      <c r="E34" s="180" t="s">
        <v>7</v>
      </c>
    </row>
    <row r="35" spans="1:5" x14ac:dyDescent="0.2">
      <c r="A35" s="302">
        <v>33</v>
      </c>
      <c r="B35" s="299">
        <v>1078</v>
      </c>
      <c r="C35" s="216" t="s">
        <v>468</v>
      </c>
      <c r="D35" s="216" t="s">
        <v>27</v>
      </c>
      <c r="E35" s="180" t="s">
        <v>7</v>
      </c>
    </row>
    <row r="36" spans="1:5" x14ac:dyDescent="0.2">
      <c r="A36" s="302">
        <v>34</v>
      </c>
      <c r="B36" s="298">
        <v>108</v>
      </c>
      <c r="C36" s="214"/>
      <c r="D36" s="214" t="s">
        <v>28</v>
      </c>
      <c r="E36" s="215"/>
    </row>
    <row r="37" spans="1:5" x14ac:dyDescent="0.2">
      <c r="A37" s="302">
        <v>35</v>
      </c>
      <c r="B37" s="299">
        <v>1080</v>
      </c>
      <c r="C37" s="216" t="s">
        <v>468</v>
      </c>
      <c r="D37" s="216" t="s">
        <v>29</v>
      </c>
      <c r="E37" s="180" t="s">
        <v>7</v>
      </c>
    </row>
    <row r="38" spans="1:5" x14ac:dyDescent="0.2">
      <c r="A38" s="302">
        <v>36</v>
      </c>
      <c r="B38" s="298">
        <v>109</v>
      </c>
      <c r="C38" s="214"/>
      <c r="D38" s="214" t="s">
        <v>30</v>
      </c>
      <c r="E38" s="215"/>
    </row>
    <row r="39" spans="1:5" x14ac:dyDescent="0.2">
      <c r="A39" s="302">
        <v>37</v>
      </c>
      <c r="B39" s="299">
        <v>1090</v>
      </c>
      <c r="C39" s="216" t="s">
        <v>468</v>
      </c>
      <c r="D39" s="216" t="s">
        <v>31</v>
      </c>
      <c r="E39" s="180" t="s">
        <v>7</v>
      </c>
    </row>
    <row r="40" spans="1:5" x14ac:dyDescent="0.2">
      <c r="A40" s="302">
        <v>38</v>
      </c>
      <c r="B40" s="299">
        <v>1091</v>
      </c>
      <c r="C40" s="216" t="s">
        <v>468</v>
      </c>
      <c r="D40" s="216" t="s">
        <v>32</v>
      </c>
      <c r="E40" s="180" t="s">
        <v>14</v>
      </c>
    </row>
    <row r="41" spans="1:5" x14ac:dyDescent="0.2">
      <c r="A41" s="302">
        <v>39</v>
      </c>
      <c r="B41" s="298">
        <v>14</v>
      </c>
      <c r="C41" s="214"/>
      <c r="D41" s="214" t="s">
        <v>443</v>
      </c>
      <c r="E41" s="215"/>
    </row>
    <row r="42" spans="1:5" x14ac:dyDescent="0.2">
      <c r="A42" s="302">
        <v>40</v>
      </c>
      <c r="B42" s="298">
        <v>140</v>
      </c>
      <c r="C42" s="214"/>
      <c r="D42" s="214" t="s">
        <v>444</v>
      </c>
      <c r="E42" s="215"/>
    </row>
    <row r="43" spans="1:5" x14ac:dyDescent="0.2">
      <c r="A43" s="302">
        <v>41</v>
      </c>
      <c r="B43" s="299">
        <v>1400</v>
      </c>
      <c r="C43" s="216" t="s">
        <v>468</v>
      </c>
      <c r="D43" s="216" t="s">
        <v>445</v>
      </c>
      <c r="E43" s="180" t="s">
        <v>7</v>
      </c>
    </row>
    <row r="44" spans="1:5" x14ac:dyDescent="0.2">
      <c r="A44" s="302">
        <v>42</v>
      </c>
      <c r="B44" s="299">
        <v>1416</v>
      </c>
      <c r="C44" s="216" t="s">
        <v>468</v>
      </c>
      <c r="D44" s="216" t="s">
        <v>523</v>
      </c>
      <c r="E44" s="180" t="s">
        <v>7</v>
      </c>
    </row>
    <row r="45" spans="1:5" x14ac:dyDescent="0.2">
      <c r="A45" s="302">
        <v>43</v>
      </c>
      <c r="B45" s="298">
        <v>180</v>
      </c>
      <c r="C45" s="214"/>
      <c r="D45" s="214" t="s">
        <v>290</v>
      </c>
      <c r="E45" s="215"/>
    </row>
    <row r="46" spans="1:5" x14ac:dyDescent="0.2">
      <c r="A46" s="302">
        <v>44</v>
      </c>
      <c r="B46" s="299">
        <v>1810</v>
      </c>
      <c r="C46" s="216" t="s">
        <v>468</v>
      </c>
      <c r="D46" s="216" t="s">
        <v>291</v>
      </c>
      <c r="E46" s="180" t="s">
        <v>7</v>
      </c>
    </row>
    <row r="47" spans="1:5" x14ac:dyDescent="0.2">
      <c r="A47" s="302">
        <v>45</v>
      </c>
      <c r="B47" s="298">
        <v>2</v>
      </c>
      <c r="C47" s="214"/>
      <c r="D47" s="214" t="s">
        <v>33</v>
      </c>
      <c r="E47" s="215"/>
    </row>
    <row r="48" spans="1:5" x14ac:dyDescent="0.2">
      <c r="A48" s="302">
        <v>46</v>
      </c>
      <c r="B48" s="298">
        <v>20</v>
      </c>
      <c r="C48" s="214"/>
      <c r="D48" s="214" t="s">
        <v>34</v>
      </c>
      <c r="E48" s="215"/>
    </row>
    <row r="49" spans="1:5" x14ac:dyDescent="0.2">
      <c r="A49" s="302">
        <v>47</v>
      </c>
      <c r="B49" s="298">
        <v>200</v>
      </c>
      <c r="C49" s="214"/>
      <c r="D49" s="214" t="s">
        <v>35</v>
      </c>
      <c r="E49" s="215"/>
    </row>
    <row r="50" spans="1:5" x14ac:dyDescent="0.2">
      <c r="A50" s="302">
        <v>48</v>
      </c>
      <c r="B50" s="299">
        <v>2000</v>
      </c>
      <c r="C50" s="216" t="s">
        <v>471</v>
      </c>
      <c r="D50" s="216" t="s">
        <v>36</v>
      </c>
      <c r="E50" s="180" t="s">
        <v>7</v>
      </c>
    </row>
    <row r="51" spans="1:5" x14ac:dyDescent="0.2">
      <c r="A51" s="302">
        <v>49</v>
      </c>
      <c r="B51" s="299">
        <v>2051</v>
      </c>
      <c r="C51" s="216" t="s">
        <v>471</v>
      </c>
      <c r="D51" s="216" t="s">
        <v>38</v>
      </c>
      <c r="E51" s="180" t="s">
        <v>7</v>
      </c>
    </row>
    <row r="52" spans="1:5" x14ac:dyDescent="0.2">
      <c r="A52" s="302">
        <v>50</v>
      </c>
      <c r="B52" s="299">
        <v>2060</v>
      </c>
      <c r="C52" s="216" t="s">
        <v>471</v>
      </c>
      <c r="D52" s="216" t="s">
        <v>472</v>
      </c>
      <c r="E52" s="180" t="s">
        <v>7</v>
      </c>
    </row>
    <row r="53" spans="1:5" x14ac:dyDescent="0.2">
      <c r="A53" s="302">
        <v>51</v>
      </c>
      <c r="B53" s="299">
        <v>2090</v>
      </c>
      <c r="C53" s="216" t="s">
        <v>471</v>
      </c>
      <c r="D53" s="216" t="s">
        <v>37</v>
      </c>
      <c r="E53" s="180" t="s">
        <v>7</v>
      </c>
    </row>
    <row r="54" spans="1:5" x14ac:dyDescent="0.2">
      <c r="A54" s="302">
        <v>52</v>
      </c>
      <c r="B54" s="298">
        <v>210</v>
      </c>
      <c r="C54" s="214"/>
      <c r="D54" s="214" t="s">
        <v>39</v>
      </c>
      <c r="E54" s="215"/>
    </row>
    <row r="55" spans="1:5" x14ac:dyDescent="0.2">
      <c r="A55" s="302">
        <v>53</v>
      </c>
      <c r="B55" s="299">
        <v>2100</v>
      </c>
      <c r="C55" s="216" t="s">
        <v>471</v>
      </c>
      <c r="D55" s="216" t="s">
        <v>40</v>
      </c>
      <c r="E55" s="180" t="s">
        <v>7</v>
      </c>
    </row>
    <row r="56" spans="1:5" x14ac:dyDescent="0.2">
      <c r="A56" s="302">
        <v>54</v>
      </c>
      <c r="B56" s="299">
        <v>2101</v>
      </c>
      <c r="C56" s="216" t="s">
        <v>471</v>
      </c>
      <c r="D56" s="216" t="s">
        <v>41</v>
      </c>
      <c r="E56" s="180" t="s">
        <v>7</v>
      </c>
    </row>
    <row r="57" spans="1:5" x14ac:dyDescent="0.2">
      <c r="A57" s="302">
        <v>55</v>
      </c>
      <c r="B57" s="299">
        <v>2102</v>
      </c>
      <c r="C57" s="216" t="s">
        <v>471</v>
      </c>
      <c r="D57" s="216" t="s">
        <v>42</v>
      </c>
      <c r="E57" s="180" t="s">
        <v>14</v>
      </c>
    </row>
    <row r="58" spans="1:5" x14ac:dyDescent="0.2">
      <c r="A58" s="302">
        <v>56</v>
      </c>
      <c r="B58" s="298">
        <v>260</v>
      </c>
      <c r="C58" s="214"/>
      <c r="D58" s="214" t="s">
        <v>43</v>
      </c>
      <c r="E58" s="215"/>
    </row>
    <row r="59" spans="1:5" x14ac:dyDescent="0.2">
      <c r="A59" s="302">
        <v>57</v>
      </c>
      <c r="B59" s="299">
        <v>2600</v>
      </c>
      <c r="C59" s="216" t="s">
        <v>471</v>
      </c>
      <c r="D59" s="216" t="s">
        <v>44</v>
      </c>
      <c r="E59" s="180" t="s">
        <v>7</v>
      </c>
    </row>
    <row r="60" spans="1:5" x14ac:dyDescent="0.2">
      <c r="A60" s="302">
        <v>58</v>
      </c>
      <c r="B60" s="299">
        <v>2601</v>
      </c>
      <c r="C60" s="216" t="s">
        <v>471</v>
      </c>
      <c r="D60" s="216" t="s">
        <v>524</v>
      </c>
      <c r="E60" s="180" t="s">
        <v>7</v>
      </c>
    </row>
    <row r="61" spans="1:5" x14ac:dyDescent="0.2">
      <c r="A61" s="302">
        <v>59</v>
      </c>
      <c r="B61" s="299">
        <v>2602</v>
      </c>
      <c r="C61" s="216" t="s">
        <v>471</v>
      </c>
      <c r="D61" s="216" t="s">
        <v>525</v>
      </c>
      <c r="E61" s="180" t="s">
        <v>7</v>
      </c>
    </row>
    <row r="62" spans="1:5" x14ac:dyDescent="0.2">
      <c r="A62" s="302">
        <v>60</v>
      </c>
      <c r="B62" s="299">
        <v>2603</v>
      </c>
      <c r="C62" s="216" t="s">
        <v>471</v>
      </c>
      <c r="D62" s="216" t="s">
        <v>526</v>
      </c>
      <c r="E62" s="180" t="s">
        <v>7</v>
      </c>
    </row>
    <row r="63" spans="1:5" x14ac:dyDescent="0.2">
      <c r="A63" s="302">
        <v>61</v>
      </c>
      <c r="B63" s="299">
        <v>2604</v>
      </c>
      <c r="C63" s="216" t="s">
        <v>471</v>
      </c>
      <c r="D63" s="216" t="s">
        <v>45</v>
      </c>
      <c r="E63" s="180" t="s">
        <v>7</v>
      </c>
    </row>
    <row r="64" spans="1:5" x14ac:dyDescent="0.2">
      <c r="A64" s="302">
        <v>62</v>
      </c>
      <c r="B64" s="299">
        <v>2605</v>
      </c>
      <c r="C64" s="216" t="s">
        <v>471</v>
      </c>
      <c r="D64" s="216" t="s">
        <v>46</v>
      </c>
      <c r="E64" s="180" t="s">
        <v>7</v>
      </c>
    </row>
    <row r="65" spans="1:5" x14ac:dyDescent="0.2">
      <c r="A65" s="302">
        <v>63</v>
      </c>
      <c r="B65" s="299">
        <v>2606</v>
      </c>
      <c r="C65" s="216" t="s">
        <v>471</v>
      </c>
      <c r="D65" s="216" t="s">
        <v>48</v>
      </c>
      <c r="E65" s="180" t="s">
        <v>7</v>
      </c>
    </row>
    <row r="66" spans="1:5" x14ac:dyDescent="0.2">
      <c r="A66" s="302">
        <v>64</v>
      </c>
      <c r="B66" s="299">
        <v>2607</v>
      </c>
      <c r="C66" s="216" t="s">
        <v>471</v>
      </c>
      <c r="D66" s="216" t="s">
        <v>49</v>
      </c>
      <c r="E66" s="180" t="s">
        <v>7</v>
      </c>
    </row>
    <row r="67" spans="1:5" x14ac:dyDescent="0.2">
      <c r="A67" s="302">
        <v>65</v>
      </c>
      <c r="B67" s="298">
        <v>28</v>
      </c>
      <c r="C67" s="214"/>
      <c r="D67" s="214" t="s">
        <v>446</v>
      </c>
      <c r="E67" s="215"/>
    </row>
    <row r="68" spans="1:5" x14ac:dyDescent="0.2">
      <c r="A68" s="302">
        <v>66</v>
      </c>
      <c r="B68" s="298">
        <v>280</v>
      </c>
      <c r="C68" s="214"/>
      <c r="D68" s="214" t="s">
        <v>447</v>
      </c>
      <c r="E68" s="215"/>
    </row>
    <row r="69" spans="1:5" x14ac:dyDescent="0.2">
      <c r="A69" s="302">
        <v>67</v>
      </c>
      <c r="B69" s="299">
        <v>2800</v>
      </c>
      <c r="C69" s="216" t="s">
        <v>471</v>
      </c>
      <c r="D69" s="216" t="s">
        <v>448</v>
      </c>
      <c r="E69" s="180" t="s">
        <v>7</v>
      </c>
    </row>
    <row r="70" spans="1:5" x14ac:dyDescent="0.2">
      <c r="A70" s="302">
        <v>68</v>
      </c>
      <c r="B70" s="298">
        <v>299</v>
      </c>
      <c r="C70" s="214"/>
      <c r="D70" s="214" t="s">
        <v>449</v>
      </c>
      <c r="E70" s="215"/>
    </row>
    <row r="71" spans="1:5" x14ac:dyDescent="0.2">
      <c r="A71" s="302">
        <v>69</v>
      </c>
      <c r="B71" s="299">
        <v>2990</v>
      </c>
      <c r="C71" s="216" t="s">
        <v>471</v>
      </c>
      <c r="D71" s="216" t="s">
        <v>450</v>
      </c>
      <c r="E71" s="180" t="s">
        <v>7</v>
      </c>
    </row>
    <row r="72" spans="1:5" x14ac:dyDescent="0.2">
      <c r="A72" s="302">
        <v>70</v>
      </c>
      <c r="B72" s="299">
        <v>2991</v>
      </c>
      <c r="C72" s="216" t="s">
        <v>471</v>
      </c>
      <c r="D72" s="216" t="s">
        <v>451</v>
      </c>
      <c r="E72" s="180" t="s">
        <v>7</v>
      </c>
    </row>
    <row r="73" spans="1:5" x14ac:dyDescent="0.2">
      <c r="A73" s="302">
        <v>71</v>
      </c>
      <c r="B73" s="298">
        <v>3</v>
      </c>
      <c r="C73" s="214"/>
      <c r="D73" s="214" t="s">
        <v>47</v>
      </c>
      <c r="E73" s="215"/>
    </row>
    <row r="74" spans="1:5" x14ac:dyDescent="0.2">
      <c r="A74" s="302">
        <v>72</v>
      </c>
      <c r="B74" s="298">
        <v>30</v>
      </c>
      <c r="C74" s="214"/>
      <c r="D74" s="214" t="s">
        <v>47</v>
      </c>
      <c r="E74" s="215"/>
    </row>
    <row r="75" spans="1:5" x14ac:dyDescent="0.2">
      <c r="A75" s="302">
        <v>73</v>
      </c>
      <c r="B75" s="298">
        <v>300</v>
      </c>
      <c r="C75" s="214"/>
      <c r="D75" s="214" t="s">
        <v>50</v>
      </c>
      <c r="E75" s="215"/>
    </row>
    <row r="76" spans="1:5" x14ac:dyDescent="0.2">
      <c r="A76" s="302">
        <v>74</v>
      </c>
      <c r="B76" s="299">
        <v>3000</v>
      </c>
      <c r="C76" s="216" t="s">
        <v>473</v>
      </c>
      <c r="D76" s="216" t="s">
        <v>51</v>
      </c>
      <c r="E76" s="180" t="s">
        <v>7</v>
      </c>
    </row>
    <row r="77" spans="1:5" x14ac:dyDescent="0.2">
      <c r="A77" s="302">
        <v>75</v>
      </c>
      <c r="B77" s="299">
        <v>3001</v>
      </c>
      <c r="C77" s="216" t="s">
        <v>473</v>
      </c>
      <c r="D77" s="216" t="s">
        <v>52</v>
      </c>
      <c r="E77" s="180" t="s">
        <v>7</v>
      </c>
    </row>
    <row r="78" spans="1:5" x14ac:dyDescent="0.2">
      <c r="A78" s="302">
        <v>76</v>
      </c>
      <c r="B78" s="299">
        <v>3002</v>
      </c>
      <c r="C78" s="216" t="s">
        <v>473</v>
      </c>
      <c r="D78" s="216" t="s">
        <v>53</v>
      </c>
      <c r="E78" s="180" t="s">
        <v>7</v>
      </c>
    </row>
    <row r="79" spans="1:5" x14ac:dyDescent="0.2">
      <c r="A79" s="302">
        <v>77</v>
      </c>
      <c r="B79" s="299">
        <v>3009</v>
      </c>
      <c r="C79" s="216" t="s">
        <v>473</v>
      </c>
      <c r="D79" s="216" t="s">
        <v>527</v>
      </c>
      <c r="E79" s="180" t="s">
        <v>7</v>
      </c>
    </row>
    <row r="80" spans="1:5" x14ac:dyDescent="0.2">
      <c r="A80" s="302">
        <v>78</v>
      </c>
      <c r="B80" s="298">
        <v>301</v>
      </c>
      <c r="C80" s="214"/>
      <c r="D80" s="214" t="s">
        <v>54</v>
      </c>
      <c r="E80" s="215"/>
    </row>
    <row r="81" spans="1:5" x14ac:dyDescent="0.2">
      <c r="A81" s="302">
        <v>79</v>
      </c>
      <c r="B81" s="299">
        <v>3010</v>
      </c>
      <c r="C81" s="216" t="s">
        <v>473</v>
      </c>
      <c r="D81" s="216" t="s">
        <v>54</v>
      </c>
      <c r="E81" s="180" t="s">
        <v>7</v>
      </c>
    </row>
    <row r="82" spans="1:5" x14ac:dyDescent="0.2">
      <c r="A82" s="302">
        <v>80</v>
      </c>
      <c r="B82" s="298">
        <v>302</v>
      </c>
      <c r="C82" s="214"/>
      <c r="D82" s="214" t="s">
        <v>55</v>
      </c>
      <c r="E82" s="215"/>
    </row>
    <row r="83" spans="1:5" x14ac:dyDescent="0.2">
      <c r="A83" s="302">
        <v>81</v>
      </c>
      <c r="B83" s="299">
        <v>3020</v>
      </c>
      <c r="C83" s="216" t="s">
        <v>473</v>
      </c>
      <c r="D83" s="216" t="s">
        <v>56</v>
      </c>
      <c r="E83" s="180" t="s">
        <v>7</v>
      </c>
    </row>
    <row r="84" spans="1:5" x14ac:dyDescent="0.2">
      <c r="A84" s="302">
        <v>82</v>
      </c>
      <c r="B84" s="298">
        <v>320</v>
      </c>
      <c r="C84" s="214"/>
      <c r="D84" s="214" t="s">
        <v>57</v>
      </c>
      <c r="E84" s="215"/>
    </row>
    <row r="85" spans="1:5" x14ac:dyDescent="0.2">
      <c r="A85" s="302">
        <v>83</v>
      </c>
      <c r="B85" s="299">
        <v>3201</v>
      </c>
      <c r="C85" s="216" t="s">
        <v>473</v>
      </c>
      <c r="D85" s="216" t="s">
        <v>58</v>
      </c>
      <c r="E85" s="180" t="s">
        <v>7</v>
      </c>
    </row>
    <row r="86" spans="1:5" x14ac:dyDescent="0.2">
      <c r="A86" s="302">
        <v>84</v>
      </c>
      <c r="B86" s="299">
        <v>3202</v>
      </c>
      <c r="C86" s="216" t="s">
        <v>473</v>
      </c>
      <c r="D86" s="216" t="s">
        <v>59</v>
      </c>
      <c r="E86" s="180" t="s">
        <v>7</v>
      </c>
    </row>
    <row r="87" spans="1:5" x14ac:dyDescent="0.2">
      <c r="A87" s="302">
        <v>85</v>
      </c>
      <c r="B87" s="299">
        <v>3203</v>
      </c>
      <c r="C87" s="216" t="s">
        <v>473</v>
      </c>
      <c r="D87" s="216" t="s">
        <v>60</v>
      </c>
      <c r="E87" s="180" t="s">
        <v>7</v>
      </c>
    </row>
    <row r="88" spans="1:5" x14ac:dyDescent="0.2">
      <c r="A88" s="302">
        <v>86</v>
      </c>
      <c r="B88" s="299">
        <v>3204</v>
      </c>
      <c r="C88" s="216" t="s">
        <v>473</v>
      </c>
      <c r="D88" s="216" t="s">
        <v>61</v>
      </c>
      <c r="E88" s="180" t="s">
        <v>7</v>
      </c>
    </row>
    <row r="89" spans="1:5" x14ac:dyDescent="0.2">
      <c r="A89" s="302">
        <v>87</v>
      </c>
      <c r="B89" s="299">
        <v>3209</v>
      </c>
      <c r="C89" s="216" t="s">
        <v>473</v>
      </c>
      <c r="D89" s="216" t="s">
        <v>528</v>
      </c>
      <c r="E89" s="180" t="s">
        <v>7</v>
      </c>
    </row>
    <row r="90" spans="1:5" x14ac:dyDescent="0.2">
      <c r="A90" s="302">
        <v>88</v>
      </c>
      <c r="B90" s="298">
        <v>340</v>
      </c>
      <c r="C90" s="214"/>
      <c r="D90" s="214" t="s">
        <v>62</v>
      </c>
      <c r="E90" s="215"/>
    </row>
    <row r="91" spans="1:5" x14ac:dyDescent="0.2">
      <c r="A91" s="302">
        <v>89</v>
      </c>
      <c r="B91" s="300">
        <v>3401</v>
      </c>
      <c r="C91" s="217" t="s">
        <v>473</v>
      </c>
      <c r="D91" s="217" t="s">
        <v>63</v>
      </c>
      <c r="E91" s="180" t="s">
        <v>7</v>
      </c>
    </row>
    <row r="92" spans="1:5" x14ac:dyDescent="0.2">
      <c r="A92" s="302">
        <v>90</v>
      </c>
      <c r="B92" s="299">
        <v>3402</v>
      </c>
      <c r="C92" s="216" t="s">
        <v>473</v>
      </c>
      <c r="D92" s="216" t="s">
        <v>64</v>
      </c>
      <c r="E92" s="180" t="s">
        <v>7</v>
      </c>
    </row>
    <row r="93" spans="1:5" x14ac:dyDescent="0.2">
      <c r="A93" s="302">
        <v>91</v>
      </c>
      <c r="B93" s="299">
        <v>3403</v>
      </c>
      <c r="C93" s="216" t="s">
        <v>473</v>
      </c>
      <c r="D93" s="216" t="s">
        <v>65</v>
      </c>
      <c r="E93" s="180" t="s">
        <v>7</v>
      </c>
    </row>
    <row r="94" spans="1:5" x14ac:dyDescent="0.2">
      <c r="A94" s="302">
        <v>92</v>
      </c>
      <c r="B94" s="299">
        <v>3405</v>
      </c>
      <c r="C94" s="216" t="s">
        <v>473</v>
      </c>
      <c r="D94" s="216" t="s">
        <v>475</v>
      </c>
      <c r="E94" s="180" t="s">
        <v>7</v>
      </c>
    </row>
    <row r="95" spans="1:5" x14ac:dyDescent="0.2">
      <c r="A95" s="302">
        <v>93</v>
      </c>
      <c r="B95" s="299">
        <v>3406</v>
      </c>
      <c r="C95" s="216" t="s">
        <v>473</v>
      </c>
      <c r="D95" s="216" t="s">
        <v>529</v>
      </c>
      <c r="E95" s="180" t="s">
        <v>7</v>
      </c>
    </row>
    <row r="96" spans="1:5" x14ac:dyDescent="0.2">
      <c r="A96" s="302">
        <v>94</v>
      </c>
      <c r="B96" s="298">
        <v>360</v>
      </c>
      <c r="C96" s="214"/>
      <c r="D96" s="214" t="s">
        <v>66</v>
      </c>
      <c r="E96" s="215"/>
    </row>
    <row r="97" spans="1:5" x14ac:dyDescent="0.2">
      <c r="A97" s="302">
        <v>95</v>
      </c>
      <c r="B97" s="299">
        <v>3600</v>
      </c>
      <c r="C97" s="216" t="s">
        <v>473</v>
      </c>
      <c r="D97" s="216" t="s">
        <v>67</v>
      </c>
      <c r="E97" s="180" t="s">
        <v>7</v>
      </c>
    </row>
    <row r="98" spans="1:5" x14ac:dyDescent="0.2">
      <c r="A98" s="302">
        <v>96</v>
      </c>
      <c r="B98" s="299">
        <v>3610</v>
      </c>
      <c r="C98" s="216" t="s">
        <v>473</v>
      </c>
      <c r="D98" s="216" t="s">
        <v>72</v>
      </c>
      <c r="E98" s="180" t="s">
        <v>7</v>
      </c>
    </row>
    <row r="99" spans="1:5" x14ac:dyDescent="0.2">
      <c r="A99" s="302">
        <v>97</v>
      </c>
      <c r="B99" s="298">
        <v>380</v>
      </c>
      <c r="C99" s="214"/>
      <c r="D99" s="214" t="s">
        <v>68</v>
      </c>
      <c r="E99" s="215"/>
    </row>
    <row r="100" spans="1:5" x14ac:dyDescent="0.2">
      <c r="A100" s="302">
        <v>98</v>
      </c>
      <c r="B100" s="299">
        <v>3801</v>
      </c>
      <c r="C100" s="216" t="s">
        <v>473</v>
      </c>
      <c r="D100" s="216" t="s">
        <v>69</v>
      </c>
      <c r="E100" s="180" t="s">
        <v>7</v>
      </c>
    </row>
    <row r="101" spans="1:5" x14ac:dyDescent="0.2">
      <c r="A101" s="302">
        <v>99</v>
      </c>
      <c r="B101" s="299">
        <v>3802</v>
      </c>
      <c r="C101" s="216" t="s">
        <v>473</v>
      </c>
      <c r="D101" s="216" t="s">
        <v>71</v>
      </c>
      <c r="E101" s="180" t="s">
        <v>7</v>
      </c>
    </row>
    <row r="102" spans="1:5" x14ac:dyDescent="0.2">
      <c r="A102" s="302">
        <v>100</v>
      </c>
      <c r="B102" s="299">
        <v>3809</v>
      </c>
      <c r="C102" s="216" t="s">
        <v>473</v>
      </c>
      <c r="D102" s="216" t="s">
        <v>73</v>
      </c>
      <c r="E102" s="180" t="s">
        <v>7</v>
      </c>
    </row>
    <row r="103" spans="1:5" x14ac:dyDescent="0.2">
      <c r="A103" s="302">
        <v>101</v>
      </c>
      <c r="B103" s="298">
        <v>4</v>
      </c>
      <c r="C103" s="214"/>
      <c r="D103" s="214" t="s">
        <v>74</v>
      </c>
      <c r="E103" s="215"/>
    </row>
    <row r="104" spans="1:5" x14ac:dyDescent="0.2">
      <c r="A104" s="302">
        <v>102</v>
      </c>
      <c r="B104" s="298">
        <v>40</v>
      </c>
      <c r="C104" s="214"/>
      <c r="D104" s="214" t="s">
        <v>75</v>
      </c>
      <c r="E104" s="215"/>
    </row>
    <row r="105" spans="1:5" x14ac:dyDescent="0.2">
      <c r="A105" s="302">
        <v>103</v>
      </c>
      <c r="B105" s="298">
        <v>400</v>
      </c>
      <c r="C105" s="214"/>
      <c r="D105" s="214" t="s">
        <v>76</v>
      </c>
      <c r="E105" s="215"/>
    </row>
    <row r="106" spans="1:5" x14ac:dyDescent="0.2">
      <c r="A106" s="302">
        <v>104</v>
      </c>
      <c r="B106" s="299">
        <v>4000</v>
      </c>
      <c r="C106" s="216" t="s">
        <v>476</v>
      </c>
      <c r="D106" s="216" t="s">
        <v>76</v>
      </c>
      <c r="E106" s="180" t="s">
        <v>7</v>
      </c>
    </row>
    <row r="107" spans="1:5" x14ac:dyDescent="0.2">
      <c r="A107" s="302">
        <v>105</v>
      </c>
      <c r="B107" s="298">
        <v>410</v>
      </c>
      <c r="C107" s="214"/>
      <c r="D107" s="214" t="s">
        <v>77</v>
      </c>
      <c r="E107" s="215"/>
    </row>
    <row r="108" spans="1:5" x14ac:dyDescent="0.2">
      <c r="A108" s="302">
        <v>106</v>
      </c>
      <c r="B108" s="299">
        <v>4101</v>
      </c>
      <c r="C108" s="216" t="s">
        <v>476</v>
      </c>
      <c r="D108" s="216" t="s">
        <v>78</v>
      </c>
      <c r="E108" s="180" t="s">
        <v>70</v>
      </c>
    </row>
    <row r="109" spans="1:5" x14ac:dyDescent="0.2">
      <c r="A109" s="302">
        <v>107</v>
      </c>
      <c r="B109" s="298">
        <v>420</v>
      </c>
      <c r="C109" s="214"/>
      <c r="D109" s="214" t="s">
        <v>79</v>
      </c>
      <c r="E109" s="215"/>
    </row>
    <row r="110" spans="1:5" x14ac:dyDescent="0.2">
      <c r="A110" s="302">
        <v>108</v>
      </c>
      <c r="B110" s="299">
        <v>4200</v>
      </c>
      <c r="C110" s="216" t="s">
        <v>476</v>
      </c>
      <c r="D110" s="216" t="s">
        <v>80</v>
      </c>
      <c r="E110" s="180" t="s">
        <v>7</v>
      </c>
    </row>
    <row r="111" spans="1:5" x14ac:dyDescent="0.2">
      <c r="A111" s="302">
        <v>109</v>
      </c>
      <c r="B111" s="298">
        <v>430</v>
      </c>
      <c r="C111" s="214"/>
      <c r="D111" s="214" t="s">
        <v>81</v>
      </c>
      <c r="E111" s="215"/>
    </row>
    <row r="112" spans="1:5" x14ac:dyDescent="0.2">
      <c r="A112" s="302">
        <v>110</v>
      </c>
      <c r="B112" s="299">
        <v>4301</v>
      </c>
      <c r="C112" s="216" t="s">
        <v>476</v>
      </c>
      <c r="D112" s="216" t="s">
        <v>82</v>
      </c>
      <c r="E112" s="180" t="s">
        <v>7</v>
      </c>
    </row>
    <row r="113" spans="1:5" x14ac:dyDescent="0.2">
      <c r="A113" s="302">
        <v>111</v>
      </c>
      <c r="B113" s="299">
        <v>4302</v>
      </c>
      <c r="C113" s="216" t="s">
        <v>476</v>
      </c>
      <c r="D113" s="216" t="s">
        <v>83</v>
      </c>
      <c r="E113" s="180" t="s">
        <v>7</v>
      </c>
    </row>
    <row r="114" spans="1:5" x14ac:dyDescent="0.2">
      <c r="A114" s="302">
        <v>112</v>
      </c>
      <c r="B114" s="299">
        <v>4303</v>
      </c>
      <c r="C114" s="216" t="s">
        <v>476</v>
      </c>
      <c r="D114" s="216" t="s">
        <v>84</v>
      </c>
      <c r="E114" s="180" t="s">
        <v>7</v>
      </c>
    </row>
    <row r="115" spans="1:5" x14ac:dyDescent="0.2">
      <c r="A115" s="302">
        <v>113</v>
      </c>
      <c r="B115" s="298">
        <v>480</v>
      </c>
      <c r="C115" s="214"/>
      <c r="D115" s="214" t="s">
        <v>17</v>
      </c>
      <c r="E115" s="215"/>
    </row>
    <row r="116" spans="1:5" x14ac:dyDescent="0.2">
      <c r="A116" s="302">
        <v>114</v>
      </c>
      <c r="B116" s="299">
        <v>4800</v>
      </c>
      <c r="C116" s="216" t="s">
        <v>476</v>
      </c>
      <c r="D116" s="216" t="s">
        <v>85</v>
      </c>
      <c r="E116" s="180" t="s">
        <v>7</v>
      </c>
    </row>
    <row r="117" spans="1:5" x14ac:dyDescent="0.2">
      <c r="A117" s="302">
        <v>115</v>
      </c>
      <c r="B117" s="299">
        <v>4851</v>
      </c>
      <c r="C117" s="216" t="s">
        <v>476</v>
      </c>
      <c r="D117" s="216" t="s">
        <v>86</v>
      </c>
      <c r="E117" s="180" t="s">
        <v>7</v>
      </c>
    </row>
    <row r="118" spans="1:5" x14ac:dyDescent="0.2">
      <c r="A118" s="302">
        <v>116</v>
      </c>
      <c r="B118" s="298">
        <v>5</v>
      </c>
      <c r="C118" s="214"/>
      <c r="D118" s="214" t="s">
        <v>530</v>
      </c>
      <c r="E118" s="215"/>
    </row>
    <row r="119" spans="1:5" x14ac:dyDescent="0.2">
      <c r="A119" s="302">
        <v>117</v>
      </c>
      <c r="B119" s="298">
        <v>50</v>
      </c>
      <c r="C119" s="214"/>
      <c r="D119" s="214" t="s">
        <v>531</v>
      </c>
      <c r="E119" s="215"/>
    </row>
    <row r="120" spans="1:5" x14ac:dyDescent="0.2">
      <c r="A120" s="302">
        <v>118</v>
      </c>
      <c r="B120" s="298">
        <v>500</v>
      </c>
      <c r="C120" s="214"/>
      <c r="D120" s="214" t="s">
        <v>532</v>
      </c>
      <c r="E120" s="215"/>
    </row>
    <row r="121" spans="1:5" x14ac:dyDescent="0.2">
      <c r="A121" s="302">
        <v>119</v>
      </c>
      <c r="B121" s="299">
        <v>5084</v>
      </c>
      <c r="C121" s="216" t="s">
        <v>476</v>
      </c>
      <c r="D121" s="216" t="s">
        <v>533</v>
      </c>
      <c r="E121" s="180" t="s">
        <v>7</v>
      </c>
    </row>
    <row r="122" spans="1:5" x14ac:dyDescent="0.2">
      <c r="A122" s="302">
        <v>120</v>
      </c>
      <c r="B122" s="298">
        <v>6</v>
      </c>
      <c r="C122" s="214"/>
      <c r="D122" s="214" t="s">
        <v>87</v>
      </c>
      <c r="E122" s="215"/>
    </row>
    <row r="123" spans="1:5" x14ac:dyDescent="0.2">
      <c r="A123" s="302">
        <v>121</v>
      </c>
      <c r="B123" s="298">
        <v>60</v>
      </c>
      <c r="C123" s="214"/>
      <c r="D123" s="214" t="s">
        <v>88</v>
      </c>
      <c r="E123" s="215"/>
    </row>
    <row r="124" spans="1:5" x14ac:dyDescent="0.2">
      <c r="A124" s="302">
        <v>122</v>
      </c>
      <c r="B124" s="298">
        <v>600</v>
      </c>
      <c r="C124" s="214"/>
      <c r="D124" s="214" t="s">
        <v>89</v>
      </c>
      <c r="E124" s="215"/>
    </row>
    <row r="125" spans="1:5" x14ac:dyDescent="0.2">
      <c r="A125" s="302">
        <v>123</v>
      </c>
      <c r="B125" s="298">
        <v>6001</v>
      </c>
      <c r="C125" s="214"/>
      <c r="D125" s="214" t="s">
        <v>90</v>
      </c>
      <c r="E125" s="218"/>
    </row>
    <row r="126" spans="1:5" x14ac:dyDescent="0.2">
      <c r="A126" s="302">
        <v>124</v>
      </c>
      <c r="B126" s="299">
        <v>60011</v>
      </c>
      <c r="C126" s="216" t="s">
        <v>476</v>
      </c>
      <c r="D126" s="216" t="s">
        <v>92</v>
      </c>
      <c r="E126" s="181" t="s">
        <v>478</v>
      </c>
    </row>
    <row r="127" spans="1:5" x14ac:dyDescent="0.2">
      <c r="A127" s="302">
        <v>125</v>
      </c>
      <c r="B127" s="299">
        <v>60012</v>
      </c>
      <c r="C127" s="216" t="s">
        <v>476</v>
      </c>
      <c r="D127" s="216" t="s">
        <v>93</v>
      </c>
      <c r="E127" s="181" t="s">
        <v>478</v>
      </c>
    </row>
    <row r="128" spans="1:5" x14ac:dyDescent="0.2">
      <c r="A128" s="302">
        <v>126</v>
      </c>
      <c r="B128" s="299">
        <v>60013</v>
      </c>
      <c r="C128" s="216" t="s">
        <v>476</v>
      </c>
      <c r="D128" s="216" t="s">
        <v>94</v>
      </c>
      <c r="E128" s="181" t="s">
        <v>478</v>
      </c>
    </row>
    <row r="129" spans="1:5" x14ac:dyDescent="0.2">
      <c r="A129" s="302">
        <v>127</v>
      </c>
      <c r="B129" s="299">
        <v>60014</v>
      </c>
      <c r="C129" s="216" t="s">
        <v>476</v>
      </c>
      <c r="D129" s="216" t="s">
        <v>98</v>
      </c>
      <c r="E129" s="181" t="s">
        <v>478</v>
      </c>
    </row>
    <row r="130" spans="1:5" x14ac:dyDescent="0.2">
      <c r="A130" s="302">
        <v>128</v>
      </c>
      <c r="B130" s="299">
        <v>60015</v>
      </c>
      <c r="C130" s="216" t="s">
        <v>476</v>
      </c>
      <c r="D130" s="216" t="s">
        <v>95</v>
      </c>
      <c r="E130" s="181" t="s">
        <v>478</v>
      </c>
    </row>
    <row r="131" spans="1:5" x14ac:dyDescent="0.2">
      <c r="A131" s="302">
        <v>129</v>
      </c>
      <c r="B131" s="299">
        <v>60016</v>
      </c>
      <c r="C131" s="216" t="s">
        <v>476</v>
      </c>
      <c r="D131" s="216" t="s">
        <v>534</v>
      </c>
      <c r="E131" s="181" t="s">
        <v>478</v>
      </c>
    </row>
    <row r="132" spans="1:5" x14ac:dyDescent="0.2">
      <c r="A132" s="302">
        <v>130</v>
      </c>
      <c r="B132" s="299">
        <v>60019</v>
      </c>
      <c r="C132" s="216" t="s">
        <v>476</v>
      </c>
      <c r="D132" s="216" t="s">
        <v>96</v>
      </c>
      <c r="E132" s="181" t="s">
        <v>478</v>
      </c>
    </row>
    <row r="133" spans="1:5" x14ac:dyDescent="0.2">
      <c r="A133" s="302">
        <v>131</v>
      </c>
      <c r="B133" s="298">
        <v>6002</v>
      </c>
      <c r="C133" s="214"/>
      <c r="D133" s="214" t="s">
        <v>97</v>
      </c>
      <c r="E133" s="218"/>
    </row>
    <row r="134" spans="1:5" x14ac:dyDescent="0.2">
      <c r="A134" s="302">
        <v>132</v>
      </c>
      <c r="B134" s="299">
        <v>60021</v>
      </c>
      <c r="C134" s="216" t="s">
        <v>476</v>
      </c>
      <c r="D134" s="216" t="s">
        <v>92</v>
      </c>
      <c r="E134" s="181" t="s">
        <v>521</v>
      </c>
    </row>
    <row r="135" spans="1:5" x14ac:dyDescent="0.2">
      <c r="A135" s="302">
        <v>133</v>
      </c>
      <c r="B135" s="299">
        <v>60022</v>
      </c>
      <c r="C135" s="216" t="s">
        <v>476</v>
      </c>
      <c r="D135" s="216" t="s">
        <v>98</v>
      </c>
      <c r="E135" s="181" t="s">
        <v>521</v>
      </c>
    </row>
    <row r="136" spans="1:5" x14ac:dyDescent="0.2">
      <c r="A136" s="302">
        <v>134</v>
      </c>
      <c r="B136" s="299">
        <v>60023</v>
      </c>
      <c r="C136" s="216" t="s">
        <v>476</v>
      </c>
      <c r="D136" s="216" t="s">
        <v>94</v>
      </c>
      <c r="E136" s="181" t="s">
        <v>521</v>
      </c>
    </row>
    <row r="137" spans="1:5" x14ac:dyDescent="0.2">
      <c r="A137" s="302">
        <v>135</v>
      </c>
      <c r="B137" s="299">
        <v>60024</v>
      </c>
      <c r="C137" s="216" t="s">
        <v>476</v>
      </c>
      <c r="D137" s="216" t="s">
        <v>99</v>
      </c>
      <c r="E137" s="181" t="s">
        <v>521</v>
      </c>
    </row>
    <row r="138" spans="1:5" x14ac:dyDescent="0.2">
      <c r="A138" s="302">
        <v>136</v>
      </c>
      <c r="B138" s="299">
        <v>60025</v>
      </c>
      <c r="C138" s="216" t="s">
        <v>476</v>
      </c>
      <c r="D138" s="216" t="s">
        <v>95</v>
      </c>
      <c r="E138" s="181" t="s">
        <v>521</v>
      </c>
    </row>
    <row r="139" spans="1:5" x14ac:dyDescent="0.2">
      <c r="A139" s="302">
        <v>137</v>
      </c>
      <c r="B139" s="299">
        <v>60029</v>
      </c>
      <c r="C139" s="216" t="s">
        <v>476</v>
      </c>
      <c r="D139" s="216" t="s">
        <v>96</v>
      </c>
      <c r="E139" s="181" t="s">
        <v>521</v>
      </c>
    </row>
    <row r="140" spans="1:5" x14ac:dyDescent="0.2">
      <c r="A140" s="302">
        <v>138</v>
      </c>
      <c r="B140" s="298">
        <v>6003</v>
      </c>
      <c r="C140" s="214"/>
      <c r="D140" s="214" t="s">
        <v>100</v>
      </c>
      <c r="E140" s="218"/>
    </row>
    <row r="141" spans="1:5" x14ac:dyDescent="0.2">
      <c r="A141" s="302">
        <v>139</v>
      </c>
      <c r="B141" s="299">
        <v>60031</v>
      </c>
      <c r="C141" s="216" t="s">
        <v>476</v>
      </c>
      <c r="D141" s="216" t="s">
        <v>92</v>
      </c>
      <c r="E141" s="181" t="s">
        <v>512</v>
      </c>
    </row>
    <row r="142" spans="1:5" x14ac:dyDescent="0.2">
      <c r="A142" s="302">
        <v>140</v>
      </c>
      <c r="B142" s="299">
        <v>60033</v>
      </c>
      <c r="C142" s="216" t="s">
        <v>476</v>
      </c>
      <c r="D142" s="216" t="s">
        <v>94</v>
      </c>
      <c r="E142" s="181" t="s">
        <v>512</v>
      </c>
    </row>
    <row r="143" spans="1:5" x14ac:dyDescent="0.2">
      <c r="A143" s="302">
        <v>141</v>
      </c>
      <c r="B143" s="299">
        <v>60034</v>
      </c>
      <c r="C143" s="216" t="s">
        <v>476</v>
      </c>
      <c r="D143" s="216" t="s">
        <v>99</v>
      </c>
      <c r="E143" s="181" t="s">
        <v>512</v>
      </c>
    </row>
    <row r="144" spans="1:5" x14ac:dyDescent="0.2">
      <c r="A144" s="302">
        <v>142</v>
      </c>
      <c r="B144" s="299">
        <v>60035</v>
      </c>
      <c r="C144" s="216" t="s">
        <v>476</v>
      </c>
      <c r="D144" s="216" t="s">
        <v>101</v>
      </c>
      <c r="E144" s="181" t="s">
        <v>512</v>
      </c>
    </row>
    <row r="145" spans="1:5" x14ac:dyDescent="0.2">
      <c r="A145" s="302">
        <v>143</v>
      </c>
      <c r="B145" s="299">
        <v>60039</v>
      </c>
      <c r="C145" s="216" t="s">
        <v>476</v>
      </c>
      <c r="D145" s="216" t="s">
        <v>96</v>
      </c>
      <c r="E145" s="181" t="s">
        <v>512</v>
      </c>
    </row>
    <row r="146" spans="1:5" x14ac:dyDescent="0.2">
      <c r="A146" s="302">
        <v>144</v>
      </c>
      <c r="B146" s="298">
        <v>6004</v>
      </c>
      <c r="C146" s="214"/>
      <c r="D146" s="214" t="s">
        <v>292</v>
      </c>
      <c r="E146" s="218"/>
    </row>
    <row r="147" spans="1:5" x14ac:dyDescent="0.2">
      <c r="A147" s="302">
        <v>145</v>
      </c>
      <c r="B147" s="299">
        <v>60041</v>
      </c>
      <c r="C147" s="216" t="s">
        <v>476</v>
      </c>
      <c r="D147" s="216" t="s">
        <v>92</v>
      </c>
      <c r="E147" s="181" t="s">
        <v>12</v>
      </c>
    </row>
    <row r="148" spans="1:5" x14ac:dyDescent="0.2">
      <c r="A148" s="302">
        <v>146</v>
      </c>
      <c r="B148" s="299">
        <v>60043</v>
      </c>
      <c r="C148" s="216" t="s">
        <v>476</v>
      </c>
      <c r="D148" s="216" t="s">
        <v>94</v>
      </c>
      <c r="E148" s="181" t="s">
        <v>12</v>
      </c>
    </row>
    <row r="149" spans="1:5" x14ac:dyDescent="0.2">
      <c r="A149" s="302">
        <v>147</v>
      </c>
      <c r="B149" s="299">
        <v>60045</v>
      </c>
      <c r="C149" s="216" t="s">
        <v>476</v>
      </c>
      <c r="D149" s="216" t="s">
        <v>101</v>
      </c>
      <c r="E149" s="181" t="s">
        <v>12</v>
      </c>
    </row>
    <row r="150" spans="1:5" x14ac:dyDescent="0.2">
      <c r="A150" s="302">
        <v>148</v>
      </c>
      <c r="B150" s="299">
        <v>60049</v>
      </c>
      <c r="C150" s="216" t="s">
        <v>476</v>
      </c>
      <c r="D150" s="216" t="s">
        <v>96</v>
      </c>
      <c r="E150" s="181" t="s">
        <v>12</v>
      </c>
    </row>
    <row r="151" spans="1:5" x14ac:dyDescent="0.2">
      <c r="A151" s="302">
        <v>149</v>
      </c>
      <c r="B151" s="298">
        <v>6005</v>
      </c>
      <c r="C151" s="214"/>
      <c r="D151" s="214" t="s">
        <v>293</v>
      </c>
      <c r="E151" s="218"/>
    </row>
    <row r="152" spans="1:5" x14ac:dyDescent="0.2">
      <c r="A152" s="302">
        <v>150</v>
      </c>
      <c r="B152" s="299">
        <v>60051</v>
      </c>
      <c r="C152" s="216" t="s">
        <v>476</v>
      </c>
      <c r="D152" s="216" t="s">
        <v>92</v>
      </c>
      <c r="E152" s="181" t="s">
        <v>521</v>
      </c>
    </row>
    <row r="153" spans="1:5" x14ac:dyDescent="0.2">
      <c r="A153" s="302">
        <v>151</v>
      </c>
      <c r="B153" s="299">
        <v>60052</v>
      </c>
      <c r="C153" s="216" t="s">
        <v>476</v>
      </c>
      <c r="D153" s="216" t="s">
        <v>94</v>
      </c>
      <c r="E153" s="181" t="s">
        <v>521</v>
      </c>
    </row>
    <row r="154" spans="1:5" x14ac:dyDescent="0.2">
      <c r="A154" s="302">
        <v>152</v>
      </c>
      <c r="B154" s="299">
        <v>60059</v>
      </c>
      <c r="C154" s="216" t="s">
        <v>476</v>
      </c>
      <c r="D154" s="216" t="s">
        <v>96</v>
      </c>
      <c r="E154" s="181" t="s">
        <v>521</v>
      </c>
    </row>
    <row r="155" spans="1:5" x14ac:dyDescent="0.2">
      <c r="A155" s="302">
        <v>153</v>
      </c>
      <c r="B155" s="298">
        <v>601</v>
      </c>
      <c r="C155" s="214"/>
      <c r="D155" s="214" t="s">
        <v>102</v>
      </c>
      <c r="E155" s="218"/>
    </row>
    <row r="156" spans="1:5" x14ac:dyDescent="0.2">
      <c r="A156" s="302">
        <v>154</v>
      </c>
      <c r="B156" s="299">
        <v>6011</v>
      </c>
      <c r="C156" s="216" t="s">
        <v>476</v>
      </c>
      <c r="D156" s="216" t="s">
        <v>452</v>
      </c>
      <c r="E156" s="181" t="s">
        <v>512</v>
      </c>
    </row>
    <row r="157" spans="1:5" x14ac:dyDescent="0.2">
      <c r="A157" s="302">
        <v>155</v>
      </c>
      <c r="B157" s="299">
        <v>6012</v>
      </c>
      <c r="C157" s="216" t="s">
        <v>476</v>
      </c>
      <c r="D157" s="216" t="s">
        <v>104</v>
      </c>
      <c r="E157" s="181" t="s">
        <v>512</v>
      </c>
    </row>
    <row r="158" spans="1:5" x14ac:dyDescent="0.2">
      <c r="A158" s="302">
        <v>156</v>
      </c>
      <c r="B158" s="299">
        <v>6013</v>
      </c>
      <c r="C158" s="216" t="s">
        <v>476</v>
      </c>
      <c r="D158" s="216" t="s">
        <v>294</v>
      </c>
      <c r="E158" s="181" t="s">
        <v>512</v>
      </c>
    </row>
    <row r="159" spans="1:5" x14ac:dyDescent="0.2">
      <c r="A159" s="302">
        <v>157</v>
      </c>
      <c r="B159" s="299">
        <v>6014</v>
      </c>
      <c r="C159" s="216" t="s">
        <v>476</v>
      </c>
      <c r="D159" s="216" t="s">
        <v>106</v>
      </c>
      <c r="E159" s="181" t="s">
        <v>512</v>
      </c>
    </row>
    <row r="160" spans="1:5" x14ac:dyDescent="0.2">
      <c r="A160" s="302">
        <v>158</v>
      </c>
      <c r="B160" s="299">
        <v>6015</v>
      </c>
      <c r="C160" s="216" t="s">
        <v>476</v>
      </c>
      <c r="D160" s="216" t="s">
        <v>107</v>
      </c>
      <c r="E160" s="181" t="s">
        <v>512</v>
      </c>
    </row>
    <row r="161" spans="1:5" x14ac:dyDescent="0.2">
      <c r="A161" s="302">
        <v>159</v>
      </c>
      <c r="B161" s="299">
        <v>6016</v>
      </c>
      <c r="C161" s="216" t="s">
        <v>476</v>
      </c>
      <c r="D161" s="216" t="s">
        <v>91</v>
      </c>
      <c r="E161" s="181" t="s">
        <v>512</v>
      </c>
    </row>
    <row r="162" spans="1:5" x14ac:dyDescent="0.2">
      <c r="A162" s="302">
        <v>160</v>
      </c>
      <c r="B162" s="299">
        <v>6017</v>
      </c>
      <c r="C162" s="216" t="s">
        <v>476</v>
      </c>
      <c r="D162" s="216" t="s">
        <v>109</v>
      </c>
      <c r="E162" s="181" t="s">
        <v>512</v>
      </c>
    </row>
    <row r="163" spans="1:5" x14ac:dyDescent="0.2">
      <c r="A163" s="302">
        <v>161</v>
      </c>
      <c r="B163" s="299">
        <v>6018</v>
      </c>
      <c r="C163" s="216" t="s">
        <v>476</v>
      </c>
      <c r="D163" s="216" t="s">
        <v>130</v>
      </c>
      <c r="E163" s="181" t="s">
        <v>512</v>
      </c>
    </row>
    <row r="164" spans="1:5" x14ac:dyDescent="0.2">
      <c r="A164" s="302">
        <v>162</v>
      </c>
      <c r="B164" s="299">
        <v>6019</v>
      </c>
      <c r="C164" s="216" t="s">
        <v>476</v>
      </c>
      <c r="D164" s="216" t="s">
        <v>96</v>
      </c>
      <c r="E164" s="181" t="s">
        <v>512</v>
      </c>
    </row>
    <row r="165" spans="1:5" x14ac:dyDescent="0.2">
      <c r="A165" s="302">
        <v>163</v>
      </c>
      <c r="B165" s="298">
        <v>602</v>
      </c>
      <c r="C165" s="214"/>
      <c r="D165" s="214" t="s">
        <v>111</v>
      </c>
      <c r="E165" s="218"/>
    </row>
    <row r="166" spans="1:5" x14ac:dyDescent="0.2">
      <c r="A166" s="302">
        <v>164</v>
      </c>
      <c r="B166" s="299">
        <v>6021</v>
      </c>
      <c r="C166" s="216" t="s">
        <v>476</v>
      </c>
      <c r="D166" s="216" t="s">
        <v>103</v>
      </c>
      <c r="E166" s="181" t="s">
        <v>12</v>
      </c>
    </row>
    <row r="167" spans="1:5" x14ac:dyDescent="0.2">
      <c r="A167" s="302">
        <v>165</v>
      </c>
      <c r="B167" s="299">
        <v>6022</v>
      </c>
      <c r="C167" s="216" t="s">
        <v>476</v>
      </c>
      <c r="D167" s="216" t="s">
        <v>104</v>
      </c>
      <c r="E167" s="181" t="s">
        <v>12</v>
      </c>
    </row>
    <row r="168" spans="1:5" x14ac:dyDescent="0.2">
      <c r="A168" s="302">
        <v>166</v>
      </c>
      <c r="B168" s="299">
        <v>6023</v>
      </c>
      <c r="C168" s="216" t="s">
        <v>476</v>
      </c>
      <c r="D168" s="216" t="s">
        <v>105</v>
      </c>
      <c r="E168" s="181" t="s">
        <v>12</v>
      </c>
    </row>
    <row r="169" spans="1:5" x14ac:dyDescent="0.2">
      <c r="A169" s="302">
        <v>167</v>
      </c>
      <c r="B169" s="299">
        <v>6025</v>
      </c>
      <c r="C169" s="216" t="s">
        <v>476</v>
      </c>
      <c r="D169" s="216" t="s">
        <v>114</v>
      </c>
      <c r="E169" s="181" t="s">
        <v>12</v>
      </c>
    </row>
    <row r="170" spans="1:5" x14ac:dyDescent="0.2">
      <c r="A170" s="302">
        <v>168</v>
      </c>
      <c r="B170" s="299">
        <v>6026</v>
      </c>
      <c r="C170" s="216" t="s">
        <v>476</v>
      </c>
      <c r="D170" s="216" t="s">
        <v>108</v>
      </c>
      <c r="E170" s="181" t="s">
        <v>12</v>
      </c>
    </row>
    <row r="171" spans="1:5" x14ac:dyDescent="0.2">
      <c r="A171" s="302">
        <v>169</v>
      </c>
      <c r="B171" s="299">
        <v>6027</v>
      </c>
      <c r="C171" s="216" t="s">
        <v>476</v>
      </c>
      <c r="D171" s="216" t="s">
        <v>109</v>
      </c>
      <c r="E171" s="181" t="s">
        <v>12</v>
      </c>
    </row>
    <row r="172" spans="1:5" x14ac:dyDescent="0.2">
      <c r="A172" s="302">
        <v>170</v>
      </c>
      <c r="B172" s="299">
        <v>6028</v>
      </c>
      <c r="C172" s="216" t="s">
        <v>476</v>
      </c>
      <c r="D172" s="216" t="s">
        <v>110</v>
      </c>
      <c r="E172" s="181" t="s">
        <v>12</v>
      </c>
    </row>
    <row r="173" spans="1:5" x14ac:dyDescent="0.2">
      <c r="A173" s="302">
        <v>171</v>
      </c>
      <c r="B173" s="299">
        <v>6029</v>
      </c>
      <c r="C173" s="216" t="s">
        <v>476</v>
      </c>
      <c r="D173" s="216" t="s">
        <v>96</v>
      </c>
      <c r="E173" s="181" t="s">
        <v>12</v>
      </c>
    </row>
    <row r="174" spans="1:5" x14ac:dyDescent="0.2">
      <c r="A174" s="302">
        <v>172</v>
      </c>
      <c r="B174" s="299">
        <v>60296</v>
      </c>
      <c r="C174" s="216" t="s">
        <v>476</v>
      </c>
      <c r="D174" s="216" t="s">
        <v>535</v>
      </c>
      <c r="E174" s="181" t="s">
        <v>12</v>
      </c>
    </row>
    <row r="175" spans="1:5" x14ac:dyDescent="0.2">
      <c r="A175" s="302">
        <v>173</v>
      </c>
      <c r="B175" s="298">
        <v>603</v>
      </c>
      <c r="C175" s="214"/>
      <c r="D175" s="214" t="s">
        <v>112</v>
      </c>
      <c r="E175" s="218"/>
    </row>
    <row r="176" spans="1:5" x14ac:dyDescent="0.2">
      <c r="A176" s="302">
        <v>174</v>
      </c>
      <c r="B176" s="299">
        <v>6031</v>
      </c>
      <c r="C176" s="216" t="s">
        <v>476</v>
      </c>
      <c r="D176" s="216" t="s">
        <v>113</v>
      </c>
      <c r="E176" s="181" t="s">
        <v>479</v>
      </c>
    </row>
    <row r="177" spans="1:5" x14ac:dyDescent="0.2">
      <c r="A177" s="302">
        <v>175</v>
      </c>
      <c r="B177" s="299">
        <v>6032</v>
      </c>
      <c r="C177" s="216" t="s">
        <v>476</v>
      </c>
      <c r="D177" s="216" t="s">
        <v>116</v>
      </c>
      <c r="E177" s="181" t="s">
        <v>479</v>
      </c>
    </row>
    <row r="178" spans="1:5" x14ac:dyDescent="0.2">
      <c r="A178" s="302">
        <v>176</v>
      </c>
      <c r="B178" s="299">
        <v>6034</v>
      </c>
      <c r="C178" s="216" t="s">
        <v>476</v>
      </c>
      <c r="D178" s="216" t="s">
        <v>117</v>
      </c>
      <c r="E178" s="181" t="s">
        <v>479</v>
      </c>
    </row>
    <row r="179" spans="1:5" x14ac:dyDescent="0.2">
      <c r="A179" s="302">
        <v>177</v>
      </c>
      <c r="B179" s="299">
        <v>6035</v>
      </c>
      <c r="C179" s="216" t="s">
        <v>476</v>
      </c>
      <c r="D179" s="216" t="s">
        <v>118</v>
      </c>
      <c r="E179" s="181" t="s">
        <v>479</v>
      </c>
    </row>
    <row r="180" spans="1:5" x14ac:dyDescent="0.2">
      <c r="A180" s="302">
        <v>178</v>
      </c>
      <c r="B180" s="299">
        <v>6036</v>
      </c>
      <c r="C180" s="216" t="s">
        <v>476</v>
      </c>
      <c r="D180" s="216" t="s">
        <v>536</v>
      </c>
      <c r="E180" s="181" t="s">
        <v>479</v>
      </c>
    </row>
    <row r="181" spans="1:5" x14ac:dyDescent="0.2">
      <c r="A181" s="302">
        <v>179</v>
      </c>
      <c r="B181" s="299">
        <v>6039</v>
      </c>
      <c r="C181" s="216" t="s">
        <v>476</v>
      </c>
      <c r="D181" s="216" t="s">
        <v>115</v>
      </c>
      <c r="E181" s="181" t="s">
        <v>479</v>
      </c>
    </row>
    <row r="182" spans="1:5" x14ac:dyDescent="0.2">
      <c r="A182" s="302">
        <v>180</v>
      </c>
      <c r="B182" s="298">
        <v>604</v>
      </c>
      <c r="C182" s="214"/>
      <c r="D182" s="214" t="s">
        <v>120</v>
      </c>
      <c r="E182" s="218"/>
    </row>
    <row r="183" spans="1:5" x14ac:dyDescent="0.2">
      <c r="A183" s="302">
        <v>181</v>
      </c>
      <c r="B183" s="299">
        <v>6041</v>
      </c>
      <c r="C183" s="216" t="s">
        <v>476</v>
      </c>
      <c r="D183" s="216" t="s">
        <v>537</v>
      </c>
      <c r="E183" s="181" t="s">
        <v>479</v>
      </c>
    </row>
    <row r="184" spans="1:5" x14ac:dyDescent="0.2">
      <c r="A184" s="302">
        <v>182</v>
      </c>
      <c r="B184" s="299">
        <v>60411</v>
      </c>
      <c r="C184" s="216" t="s">
        <v>476</v>
      </c>
      <c r="D184" s="216" t="s">
        <v>123</v>
      </c>
      <c r="E184" s="181" t="s">
        <v>479</v>
      </c>
    </row>
    <row r="185" spans="1:5" x14ac:dyDescent="0.2">
      <c r="A185" s="302">
        <v>183</v>
      </c>
      <c r="B185" s="299">
        <v>6042</v>
      </c>
      <c r="C185" s="216" t="s">
        <v>476</v>
      </c>
      <c r="D185" s="216" t="s">
        <v>538</v>
      </c>
      <c r="E185" s="181" t="s">
        <v>479</v>
      </c>
    </row>
    <row r="186" spans="1:5" x14ac:dyDescent="0.2">
      <c r="A186" s="302">
        <v>184</v>
      </c>
      <c r="B186" s="299">
        <v>60421</v>
      </c>
      <c r="C186" s="216" t="s">
        <v>476</v>
      </c>
      <c r="D186" s="216" t="s">
        <v>125</v>
      </c>
      <c r="E186" s="181" t="s">
        <v>479</v>
      </c>
    </row>
    <row r="187" spans="1:5" x14ac:dyDescent="0.2">
      <c r="A187" s="302">
        <v>185</v>
      </c>
      <c r="B187" s="299">
        <v>6043</v>
      </c>
      <c r="C187" s="216" t="s">
        <v>476</v>
      </c>
      <c r="D187" s="216" t="s">
        <v>539</v>
      </c>
      <c r="E187" s="181" t="s">
        <v>479</v>
      </c>
    </row>
    <row r="188" spans="1:5" x14ac:dyDescent="0.2">
      <c r="A188" s="302">
        <v>186</v>
      </c>
      <c r="B188" s="299">
        <v>60431</v>
      </c>
      <c r="C188" s="216" t="s">
        <v>476</v>
      </c>
      <c r="D188" s="216" t="s">
        <v>126</v>
      </c>
      <c r="E188" s="181" t="s">
        <v>479</v>
      </c>
    </row>
    <row r="189" spans="1:5" x14ac:dyDescent="0.2">
      <c r="A189" s="302">
        <v>187</v>
      </c>
      <c r="B189" s="299">
        <v>6044</v>
      </c>
      <c r="C189" s="216" t="s">
        <v>476</v>
      </c>
      <c r="D189" s="216" t="s">
        <v>540</v>
      </c>
      <c r="E189" s="181" t="s">
        <v>479</v>
      </c>
    </row>
    <row r="190" spans="1:5" x14ac:dyDescent="0.2">
      <c r="A190" s="302">
        <v>188</v>
      </c>
      <c r="B190" s="299">
        <v>60441</v>
      </c>
      <c r="C190" s="216" t="s">
        <v>476</v>
      </c>
      <c r="D190" s="216" t="s">
        <v>128</v>
      </c>
      <c r="E190" s="181" t="s">
        <v>479</v>
      </c>
    </row>
    <row r="191" spans="1:5" x14ac:dyDescent="0.2">
      <c r="A191" s="302">
        <v>189</v>
      </c>
      <c r="B191" s="299">
        <v>6045</v>
      </c>
      <c r="C191" s="216" t="s">
        <v>476</v>
      </c>
      <c r="D191" s="216" t="s">
        <v>541</v>
      </c>
      <c r="E191" s="181" t="s">
        <v>479</v>
      </c>
    </row>
    <row r="192" spans="1:5" x14ac:dyDescent="0.2">
      <c r="A192" s="302">
        <v>190</v>
      </c>
      <c r="B192" s="299">
        <v>60461</v>
      </c>
      <c r="C192" s="216" t="s">
        <v>476</v>
      </c>
      <c r="D192" s="216" t="s">
        <v>542</v>
      </c>
      <c r="E192" s="181" t="s">
        <v>479</v>
      </c>
    </row>
    <row r="193" spans="1:5" x14ac:dyDescent="0.2">
      <c r="A193" s="302">
        <v>191</v>
      </c>
      <c r="B193" s="299">
        <v>60462</v>
      </c>
      <c r="C193" s="216" t="s">
        <v>476</v>
      </c>
      <c r="D193" s="216" t="s">
        <v>119</v>
      </c>
      <c r="E193" s="181" t="s">
        <v>479</v>
      </c>
    </row>
    <row r="194" spans="1:5" x14ac:dyDescent="0.2">
      <c r="A194" s="302">
        <v>192</v>
      </c>
      <c r="B194" s="299">
        <v>60471</v>
      </c>
      <c r="C194" s="216" t="s">
        <v>476</v>
      </c>
      <c r="D194" s="216" t="s">
        <v>122</v>
      </c>
      <c r="E194" s="181" t="s">
        <v>479</v>
      </c>
    </row>
    <row r="195" spans="1:5" x14ac:dyDescent="0.2">
      <c r="A195" s="302">
        <v>193</v>
      </c>
      <c r="B195" s="299">
        <v>60472</v>
      </c>
      <c r="C195" s="216" t="s">
        <v>476</v>
      </c>
      <c r="D195" s="216" t="s">
        <v>124</v>
      </c>
      <c r="E195" s="181" t="s">
        <v>479</v>
      </c>
    </row>
    <row r="196" spans="1:5" x14ac:dyDescent="0.2">
      <c r="A196" s="302">
        <v>194</v>
      </c>
      <c r="B196" s="299">
        <v>60473</v>
      </c>
      <c r="C196" s="216" t="s">
        <v>476</v>
      </c>
      <c r="D196" s="216" t="s">
        <v>543</v>
      </c>
      <c r="E196" s="181" t="s">
        <v>479</v>
      </c>
    </row>
    <row r="197" spans="1:5" x14ac:dyDescent="0.2">
      <c r="A197" s="302">
        <v>195</v>
      </c>
      <c r="B197" s="299">
        <v>6048</v>
      </c>
      <c r="C197" s="216" t="s">
        <v>476</v>
      </c>
      <c r="D197" s="216" t="s">
        <v>121</v>
      </c>
      <c r="E197" s="181" t="s">
        <v>479</v>
      </c>
    </row>
    <row r="198" spans="1:5" x14ac:dyDescent="0.2">
      <c r="A198" s="302">
        <v>196</v>
      </c>
      <c r="B198" s="299">
        <v>6049</v>
      </c>
      <c r="C198" s="216" t="s">
        <v>476</v>
      </c>
      <c r="D198" s="216" t="s">
        <v>96</v>
      </c>
      <c r="E198" s="181" t="s">
        <v>479</v>
      </c>
    </row>
    <row r="199" spans="1:5" x14ac:dyDescent="0.2">
      <c r="A199" s="302">
        <v>197</v>
      </c>
      <c r="B199" s="298">
        <v>605</v>
      </c>
      <c r="C199" s="214"/>
      <c r="D199" s="214" t="s">
        <v>129</v>
      </c>
      <c r="E199" s="218"/>
    </row>
    <row r="200" spans="1:5" x14ac:dyDescent="0.2">
      <c r="A200" s="302">
        <v>198</v>
      </c>
      <c r="B200" s="299">
        <v>6051</v>
      </c>
      <c r="C200" s="216" t="s">
        <v>476</v>
      </c>
      <c r="D200" s="216" t="s">
        <v>544</v>
      </c>
      <c r="E200" s="181" t="s">
        <v>479</v>
      </c>
    </row>
    <row r="201" spans="1:5" x14ac:dyDescent="0.2">
      <c r="A201" s="302">
        <v>199</v>
      </c>
      <c r="B201" s="299">
        <v>6052</v>
      </c>
      <c r="C201" s="216" t="s">
        <v>476</v>
      </c>
      <c r="D201" s="216" t="s">
        <v>130</v>
      </c>
      <c r="E201" s="181" t="s">
        <v>479</v>
      </c>
    </row>
    <row r="202" spans="1:5" x14ac:dyDescent="0.2">
      <c r="A202" s="302">
        <v>200</v>
      </c>
      <c r="B202" s="299">
        <v>6053</v>
      </c>
      <c r="C202" s="216" t="s">
        <v>476</v>
      </c>
      <c r="D202" s="216" t="s">
        <v>131</v>
      </c>
      <c r="E202" s="181" t="s">
        <v>479</v>
      </c>
    </row>
    <row r="203" spans="1:5" x14ac:dyDescent="0.2">
      <c r="A203" s="302">
        <v>201</v>
      </c>
      <c r="B203" s="299">
        <v>6054</v>
      </c>
      <c r="C203" s="216" t="s">
        <v>476</v>
      </c>
      <c r="D203" s="216" t="s">
        <v>453</v>
      </c>
      <c r="E203" s="181" t="s">
        <v>479</v>
      </c>
    </row>
    <row r="204" spans="1:5" x14ac:dyDescent="0.2">
      <c r="A204" s="302">
        <v>202</v>
      </c>
      <c r="B204" s="299">
        <v>6058</v>
      </c>
      <c r="C204" s="216" t="s">
        <v>476</v>
      </c>
      <c r="D204" s="216" t="s">
        <v>127</v>
      </c>
      <c r="E204" s="181" t="s">
        <v>479</v>
      </c>
    </row>
    <row r="205" spans="1:5" x14ac:dyDescent="0.2">
      <c r="A205" s="302">
        <v>203</v>
      </c>
      <c r="B205" s="299">
        <v>6059</v>
      </c>
      <c r="C205" s="216" t="s">
        <v>476</v>
      </c>
      <c r="D205" s="216" t="s">
        <v>96</v>
      </c>
      <c r="E205" s="181" t="s">
        <v>479</v>
      </c>
    </row>
    <row r="206" spans="1:5" x14ac:dyDescent="0.2">
      <c r="A206" s="302">
        <v>204</v>
      </c>
      <c r="B206" s="298">
        <v>606</v>
      </c>
      <c r="C206" s="214"/>
      <c r="D206" s="214" t="s">
        <v>135</v>
      </c>
      <c r="E206" s="218"/>
    </row>
    <row r="207" spans="1:5" x14ac:dyDescent="0.2">
      <c r="A207" s="302">
        <v>205</v>
      </c>
      <c r="B207" s="299">
        <v>6061</v>
      </c>
      <c r="C207" s="216" t="s">
        <v>476</v>
      </c>
      <c r="D207" s="216" t="s">
        <v>132</v>
      </c>
      <c r="E207" s="181" t="s">
        <v>521</v>
      </c>
    </row>
    <row r="208" spans="1:5" x14ac:dyDescent="0.2">
      <c r="A208" s="302">
        <v>206</v>
      </c>
      <c r="B208" s="299">
        <v>6062</v>
      </c>
      <c r="C208" s="216" t="s">
        <v>476</v>
      </c>
      <c r="D208" s="216" t="s">
        <v>134</v>
      </c>
      <c r="E208" s="181" t="s">
        <v>521</v>
      </c>
    </row>
    <row r="209" spans="1:5" x14ac:dyDescent="0.2">
      <c r="A209" s="302">
        <v>207</v>
      </c>
      <c r="B209" s="299">
        <v>60621</v>
      </c>
      <c r="C209" s="216" t="s">
        <v>476</v>
      </c>
      <c r="D209" s="216" t="s">
        <v>535</v>
      </c>
      <c r="E209" s="181" t="s">
        <v>521</v>
      </c>
    </row>
    <row r="210" spans="1:5" x14ac:dyDescent="0.2">
      <c r="A210" s="302">
        <v>208</v>
      </c>
      <c r="B210" s="299">
        <v>6063</v>
      </c>
      <c r="C210" s="216" t="s">
        <v>476</v>
      </c>
      <c r="D210" s="216" t="s">
        <v>138</v>
      </c>
      <c r="E210" s="181" t="s">
        <v>521</v>
      </c>
    </row>
    <row r="211" spans="1:5" x14ac:dyDescent="0.2">
      <c r="A211" s="302">
        <v>209</v>
      </c>
      <c r="B211" s="299">
        <v>6064</v>
      </c>
      <c r="C211" s="216" t="s">
        <v>476</v>
      </c>
      <c r="D211" s="216" t="s">
        <v>133</v>
      </c>
      <c r="E211" s="181" t="s">
        <v>521</v>
      </c>
    </row>
    <row r="212" spans="1:5" x14ac:dyDescent="0.2">
      <c r="A212" s="302">
        <v>210</v>
      </c>
      <c r="B212" s="299">
        <v>6065</v>
      </c>
      <c r="C212" s="216" t="s">
        <v>476</v>
      </c>
      <c r="D212" s="216" t="s">
        <v>136</v>
      </c>
      <c r="E212" s="181" t="s">
        <v>521</v>
      </c>
    </row>
    <row r="213" spans="1:5" x14ac:dyDescent="0.2">
      <c r="A213" s="302">
        <v>211</v>
      </c>
      <c r="B213" s="299">
        <v>60651</v>
      </c>
      <c r="C213" s="216" t="s">
        <v>476</v>
      </c>
      <c r="D213" s="216" t="s">
        <v>454</v>
      </c>
      <c r="E213" s="181" t="s">
        <v>521</v>
      </c>
    </row>
    <row r="214" spans="1:5" x14ac:dyDescent="0.2">
      <c r="A214" s="302">
        <v>212</v>
      </c>
      <c r="B214" s="299">
        <v>6066</v>
      </c>
      <c r="C214" s="216" t="s">
        <v>476</v>
      </c>
      <c r="D214" s="216" t="s">
        <v>130</v>
      </c>
      <c r="E214" s="181" t="s">
        <v>521</v>
      </c>
    </row>
    <row r="215" spans="1:5" x14ac:dyDescent="0.2">
      <c r="A215" s="302">
        <v>213</v>
      </c>
      <c r="B215" s="299">
        <v>6067</v>
      </c>
      <c r="C215" s="216" t="s">
        <v>476</v>
      </c>
      <c r="D215" s="216" t="s">
        <v>137</v>
      </c>
      <c r="E215" s="181" t="s">
        <v>521</v>
      </c>
    </row>
    <row r="216" spans="1:5" x14ac:dyDescent="0.2">
      <c r="A216" s="302">
        <v>214</v>
      </c>
      <c r="B216" s="299">
        <v>6068</v>
      </c>
      <c r="C216" s="216" t="s">
        <v>476</v>
      </c>
      <c r="D216" s="216" t="s">
        <v>140</v>
      </c>
      <c r="E216" s="181" t="s">
        <v>521</v>
      </c>
    </row>
    <row r="217" spans="1:5" x14ac:dyDescent="0.2">
      <c r="A217" s="302">
        <v>215</v>
      </c>
      <c r="B217" s="299">
        <v>6069</v>
      </c>
      <c r="C217" s="216" t="s">
        <v>476</v>
      </c>
      <c r="D217" s="216" t="s">
        <v>139</v>
      </c>
      <c r="E217" s="181" t="s">
        <v>521</v>
      </c>
    </row>
    <row r="218" spans="1:5" x14ac:dyDescent="0.2">
      <c r="A218" s="302">
        <v>216</v>
      </c>
      <c r="B218" s="298">
        <v>607</v>
      </c>
      <c r="C218" s="214"/>
      <c r="D218" s="214" t="s">
        <v>141</v>
      </c>
      <c r="E218" s="218"/>
    </row>
    <row r="219" spans="1:5" x14ac:dyDescent="0.2">
      <c r="A219" s="302">
        <v>217</v>
      </c>
      <c r="B219" s="299">
        <v>6072</v>
      </c>
      <c r="C219" s="216" t="s">
        <v>476</v>
      </c>
      <c r="D219" s="216" t="s">
        <v>142</v>
      </c>
      <c r="E219" s="181" t="s">
        <v>545</v>
      </c>
    </row>
    <row r="220" spans="1:5" x14ac:dyDescent="0.2">
      <c r="A220" s="302">
        <v>218</v>
      </c>
      <c r="B220" s="299">
        <v>6074</v>
      </c>
      <c r="C220" s="216" t="s">
        <v>476</v>
      </c>
      <c r="D220" s="216" t="s">
        <v>143</v>
      </c>
      <c r="E220" s="181" t="s">
        <v>545</v>
      </c>
    </row>
    <row r="221" spans="1:5" x14ac:dyDescent="0.2">
      <c r="A221" s="302">
        <v>219</v>
      </c>
      <c r="B221" s="299">
        <v>6075</v>
      </c>
      <c r="C221" s="216" t="s">
        <v>476</v>
      </c>
      <c r="D221" s="216" t="s">
        <v>108</v>
      </c>
      <c r="E221" s="181" t="s">
        <v>545</v>
      </c>
    </row>
    <row r="222" spans="1:5" x14ac:dyDescent="0.2">
      <c r="A222" s="302">
        <v>220</v>
      </c>
      <c r="B222" s="299">
        <v>6076</v>
      </c>
      <c r="C222" s="216" t="s">
        <v>476</v>
      </c>
      <c r="D222" s="216" t="s">
        <v>130</v>
      </c>
      <c r="E222" s="181" t="s">
        <v>545</v>
      </c>
    </row>
    <row r="223" spans="1:5" x14ac:dyDescent="0.2">
      <c r="A223" s="302">
        <v>221</v>
      </c>
      <c r="B223" s="299">
        <v>6077</v>
      </c>
      <c r="C223" s="216" t="s">
        <v>476</v>
      </c>
      <c r="D223" s="216" t="s">
        <v>146</v>
      </c>
      <c r="E223" s="181" t="s">
        <v>545</v>
      </c>
    </row>
    <row r="224" spans="1:5" x14ac:dyDescent="0.2">
      <c r="A224" s="302">
        <v>222</v>
      </c>
      <c r="B224" s="299">
        <v>6078</v>
      </c>
      <c r="C224" s="216" t="s">
        <v>476</v>
      </c>
      <c r="D224" s="216" t="s">
        <v>148</v>
      </c>
      <c r="E224" s="181" t="s">
        <v>545</v>
      </c>
    </row>
    <row r="225" spans="1:5" x14ac:dyDescent="0.2">
      <c r="A225" s="302">
        <v>223</v>
      </c>
      <c r="B225" s="299">
        <v>6079</v>
      </c>
      <c r="C225" s="216" t="s">
        <v>476</v>
      </c>
      <c r="D225" s="216" t="s">
        <v>96</v>
      </c>
      <c r="E225" s="181" t="s">
        <v>545</v>
      </c>
    </row>
    <row r="226" spans="1:5" x14ac:dyDescent="0.2">
      <c r="A226" s="302">
        <v>224</v>
      </c>
      <c r="B226" s="298">
        <v>608</v>
      </c>
      <c r="C226" s="214"/>
      <c r="D226" s="214" t="s">
        <v>144</v>
      </c>
      <c r="E226" s="218"/>
    </row>
    <row r="227" spans="1:5" x14ac:dyDescent="0.2">
      <c r="A227" s="302">
        <v>225</v>
      </c>
      <c r="B227" s="299">
        <v>6081</v>
      </c>
      <c r="C227" s="216" t="s">
        <v>476</v>
      </c>
      <c r="D227" s="216" t="s">
        <v>145</v>
      </c>
      <c r="E227" s="181" t="s">
        <v>545</v>
      </c>
    </row>
    <row r="228" spans="1:5" x14ac:dyDescent="0.2">
      <c r="A228" s="302">
        <v>226</v>
      </c>
      <c r="B228" s="299">
        <v>6082</v>
      </c>
      <c r="C228" s="216" t="s">
        <v>476</v>
      </c>
      <c r="D228" s="216" t="s">
        <v>147</v>
      </c>
      <c r="E228" s="181" t="s">
        <v>545</v>
      </c>
    </row>
    <row r="229" spans="1:5" x14ac:dyDescent="0.2">
      <c r="A229" s="302">
        <v>227</v>
      </c>
      <c r="B229" s="298">
        <v>609</v>
      </c>
      <c r="C229" s="214"/>
      <c r="D229" s="214" t="s">
        <v>149</v>
      </c>
      <c r="E229" s="218"/>
    </row>
    <row r="230" spans="1:5" x14ac:dyDescent="0.2">
      <c r="A230" s="302">
        <v>228</v>
      </c>
      <c r="B230" s="299">
        <v>6091</v>
      </c>
      <c r="C230" s="216" t="s">
        <v>476</v>
      </c>
      <c r="D230" s="216" t="s">
        <v>150</v>
      </c>
      <c r="E230" s="181" t="s">
        <v>11</v>
      </c>
    </row>
    <row r="231" spans="1:5" x14ac:dyDescent="0.2">
      <c r="A231" s="302">
        <v>229</v>
      </c>
      <c r="B231" s="299">
        <v>6092</v>
      </c>
      <c r="C231" s="216" t="s">
        <v>476</v>
      </c>
      <c r="D231" s="216" t="s">
        <v>151</v>
      </c>
      <c r="E231" s="181" t="s">
        <v>11</v>
      </c>
    </row>
    <row r="232" spans="1:5" x14ac:dyDescent="0.2">
      <c r="A232" s="302">
        <v>230</v>
      </c>
      <c r="B232" s="298">
        <v>612</v>
      </c>
      <c r="C232" s="214"/>
      <c r="D232" s="214" t="s">
        <v>546</v>
      </c>
      <c r="E232" s="218"/>
    </row>
    <row r="233" spans="1:5" x14ac:dyDescent="0.2">
      <c r="A233" s="302">
        <v>231</v>
      </c>
      <c r="B233" s="300">
        <v>6129</v>
      </c>
      <c r="C233" s="216" t="s">
        <v>476</v>
      </c>
      <c r="D233" s="217" t="s">
        <v>547</v>
      </c>
      <c r="E233" s="219" t="s">
        <v>477</v>
      </c>
    </row>
    <row r="234" spans="1:5" x14ac:dyDescent="0.2">
      <c r="A234" s="302">
        <v>232</v>
      </c>
      <c r="B234" s="298">
        <v>62</v>
      </c>
      <c r="C234" s="214"/>
      <c r="D234" s="214" t="s">
        <v>152</v>
      </c>
      <c r="E234" s="218"/>
    </row>
    <row r="235" spans="1:5" x14ac:dyDescent="0.2">
      <c r="A235" s="302">
        <v>233</v>
      </c>
      <c r="B235" s="298">
        <v>620</v>
      </c>
      <c r="C235" s="214"/>
      <c r="D235" s="214" t="s">
        <v>153</v>
      </c>
      <c r="E235" s="218"/>
    </row>
    <row r="236" spans="1:5" x14ac:dyDescent="0.2">
      <c r="A236" s="302">
        <v>234</v>
      </c>
      <c r="B236" s="299">
        <v>6201</v>
      </c>
      <c r="C236" s="216" t="s">
        <v>476</v>
      </c>
      <c r="D236" s="216" t="s">
        <v>158</v>
      </c>
      <c r="E236" s="181" t="s">
        <v>7</v>
      </c>
    </row>
    <row r="237" spans="1:5" x14ac:dyDescent="0.2">
      <c r="A237" s="302">
        <v>235</v>
      </c>
      <c r="B237" s="299">
        <v>6205</v>
      </c>
      <c r="C237" s="216" t="s">
        <v>476</v>
      </c>
      <c r="D237" s="216" t="s">
        <v>548</v>
      </c>
      <c r="E237" s="181" t="s">
        <v>7</v>
      </c>
    </row>
    <row r="238" spans="1:5" x14ac:dyDescent="0.2">
      <c r="A238" s="302">
        <v>236</v>
      </c>
      <c r="B238" s="299">
        <v>6207</v>
      </c>
      <c r="C238" s="216" t="s">
        <v>476</v>
      </c>
      <c r="D238" s="216" t="s">
        <v>154</v>
      </c>
      <c r="E238" s="181" t="s">
        <v>7</v>
      </c>
    </row>
    <row r="239" spans="1:5" x14ac:dyDescent="0.2">
      <c r="A239" s="302">
        <v>237</v>
      </c>
      <c r="B239" s="299">
        <v>6215</v>
      </c>
      <c r="C239" s="216" t="s">
        <v>476</v>
      </c>
      <c r="D239" s="216" t="s">
        <v>162</v>
      </c>
      <c r="E239" s="181" t="s">
        <v>7</v>
      </c>
    </row>
    <row r="240" spans="1:5" x14ac:dyDescent="0.2">
      <c r="A240" s="302">
        <v>238</v>
      </c>
      <c r="B240" s="298">
        <v>63</v>
      </c>
      <c r="C240" s="214"/>
      <c r="D240" s="214" t="s">
        <v>155</v>
      </c>
      <c r="E240" s="218"/>
    </row>
    <row r="241" spans="1:5" x14ac:dyDescent="0.2">
      <c r="A241" s="302">
        <v>239</v>
      </c>
      <c r="B241" s="298">
        <v>630</v>
      </c>
      <c r="C241" s="214"/>
      <c r="D241" s="214" t="s">
        <v>156</v>
      </c>
      <c r="E241" s="218"/>
    </row>
    <row r="242" spans="1:5" x14ac:dyDescent="0.2">
      <c r="A242" s="302">
        <v>240</v>
      </c>
      <c r="B242" s="299">
        <v>6301</v>
      </c>
      <c r="C242" s="216" t="s">
        <v>476</v>
      </c>
      <c r="D242" s="216" t="s">
        <v>157</v>
      </c>
      <c r="E242" s="181" t="s">
        <v>7</v>
      </c>
    </row>
    <row r="243" spans="1:5" x14ac:dyDescent="0.2">
      <c r="A243" s="302">
        <v>241</v>
      </c>
      <c r="B243" s="299">
        <v>6302</v>
      </c>
      <c r="C243" s="216" t="s">
        <v>476</v>
      </c>
      <c r="D243" s="216" t="s">
        <v>159</v>
      </c>
      <c r="E243" s="181" t="s">
        <v>7</v>
      </c>
    </row>
    <row r="244" spans="1:5" x14ac:dyDescent="0.2">
      <c r="A244" s="302">
        <v>242</v>
      </c>
      <c r="B244" s="299">
        <v>6303</v>
      </c>
      <c r="C244" s="216" t="s">
        <v>476</v>
      </c>
      <c r="D244" s="216" t="s">
        <v>160</v>
      </c>
      <c r="E244" s="181" t="s">
        <v>7</v>
      </c>
    </row>
    <row r="245" spans="1:5" x14ac:dyDescent="0.2">
      <c r="A245" s="302">
        <v>243</v>
      </c>
      <c r="B245" s="298">
        <v>631</v>
      </c>
      <c r="C245" s="214"/>
      <c r="D245" s="214" t="s">
        <v>161</v>
      </c>
      <c r="E245" s="218"/>
    </row>
    <row r="246" spans="1:5" x14ac:dyDescent="0.2">
      <c r="A246" s="302">
        <v>244</v>
      </c>
      <c r="B246" s="299">
        <v>6311</v>
      </c>
      <c r="C246" s="216" t="s">
        <v>476</v>
      </c>
      <c r="D246" s="216" t="s">
        <v>163</v>
      </c>
      <c r="E246" s="181" t="s">
        <v>477</v>
      </c>
    </row>
    <row r="247" spans="1:5" x14ac:dyDescent="0.2">
      <c r="A247" s="302">
        <v>245</v>
      </c>
      <c r="B247" s="299">
        <v>6312</v>
      </c>
      <c r="C247" s="216" t="s">
        <v>476</v>
      </c>
      <c r="D247" s="216" t="s">
        <v>164</v>
      </c>
      <c r="E247" s="181" t="s">
        <v>477</v>
      </c>
    </row>
    <row r="248" spans="1:5" x14ac:dyDescent="0.2">
      <c r="A248" s="302">
        <v>246</v>
      </c>
      <c r="B248" s="299">
        <v>6313</v>
      </c>
      <c r="C248" s="216" t="s">
        <v>476</v>
      </c>
      <c r="D248" s="216" t="s">
        <v>165</v>
      </c>
      <c r="E248" s="181" t="s">
        <v>477</v>
      </c>
    </row>
    <row r="249" spans="1:5" x14ac:dyDescent="0.2">
      <c r="A249" s="302">
        <v>247</v>
      </c>
      <c r="B249" s="299">
        <v>6314</v>
      </c>
      <c r="C249" s="216" t="s">
        <v>476</v>
      </c>
      <c r="D249" s="216" t="s">
        <v>166</v>
      </c>
      <c r="E249" s="181" t="s">
        <v>477</v>
      </c>
    </row>
    <row r="250" spans="1:5" x14ac:dyDescent="0.2">
      <c r="A250" s="302">
        <v>248</v>
      </c>
      <c r="B250" s="298">
        <v>632</v>
      </c>
      <c r="C250" s="214"/>
      <c r="D250" s="214" t="s">
        <v>167</v>
      </c>
      <c r="E250" s="218"/>
    </row>
    <row r="251" spans="1:5" x14ac:dyDescent="0.2">
      <c r="A251" s="302">
        <v>249</v>
      </c>
      <c r="B251" s="299">
        <v>6321</v>
      </c>
      <c r="C251" s="216" t="s">
        <v>476</v>
      </c>
      <c r="D251" s="216" t="s">
        <v>168</v>
      </c>
      <c r="E251" s="181" t="s">
        <v>7</v>
      </c>
    </row>
    <row r="252" spans="1:5" x14ac:dyDescent="0.2">
      <c r="A252" s="302">
        <v>250</v>
      </c>
      <c r="B252" s="299">
        <v>6322</v>
      </c>
      <c r="C252" s="216" t="s">
        <v>476</v>
      </c>
      <c r="D252" s="216" t="s">
        <v>169</v>
      </c>
      <c r="E252" s="181" t="s">
        <v>7</v>
      </c>
    </row>
    <row r="253" spans="1:5" x14ac:dyDescent="0.2">
      <c r="A253" s="302">
        <v>251</v>
      </c>
      <c r="B253" s="299">
        <v>6324</v>
      </c>
      <c r="C253" s="216" t="s">
        <v>476</v>
      </c>
      <c r="D253" s="216" t="s">
        <v>170</v>
      </c>
      <c r="E253" s="181" t="s">
        <v>7</v>
      </c>
    </row>
    <row r="254" spans="1:5" x14ac:dyDescent="0.2">
      <c r="A254" s="302">
        <v>252</v>
      </c>
      <c r="B254" s="299">
        <v>6325</v>
      </c>
      <c r="C254" s="216" t="s">
        <v>476</v>
      </c>
      <c r="D254" s="216" t="s">
        <v>171</v>
      </c>
      <c r="E254" s="181" t="s">
        <v>7</v>
      </c>
    </row>
    <row r="255" spans="1:5" x14ac:dyDescent="0.2">
      <c r="A255" s="302">
        <v>253</v>
      </c>
      <c r="B255" s="299">
        <v>6326</v>
      </c>
      <c r="C255" s="216" t="s">
        <v>476</v>
      </c>
      <c r="D255" s="216" t="s">
        <v>172</v>
      </c>
      <c r="E255" s="181" t="s">
        <v>7</v>
      </c>
    </row>
    <row r="256" spans="1:5" x14ac:dyDescent="0.2">
      <c r="A256" s="302">
        <v>254</v>
      </c>
      <c r="B256" s="299">
        <v>6327</v>
      </c>
      <c r="C256" s="216" t="s">
        <v>476</v>
      </c>
      <c r="D256" s="216" t="s">
        <v>173</v>
      </c>
      <c r="E256" s="181" t="s">
        <v>7</v>
      </c>
    </row>
    <row r="257" spans="1:5" x14ac:dyDescent="0.2">
      <c r="A257" s="302">
        <v>255</v>
      </c>
      <c r="B257" s="299">
        <v>63271</v>
      </c>
      <c r="C257" s="216" t="s">
        <v>476</v>
      </c>
      <c r="D257" s="216" t="s">
        <v>174</v>
      </c>
      <c r="E257" s="181" t="s">
        <v>7</v>
      </c>
    </row>
    <row r="258" spans="1:5" x14ac:dyDescent="0.2">
      <c r="A258" s="302">
        <v>256</v>
      </c>
      <c r="B258" s="299">
        <v>63272</v>
      </c>
      <c r="C258" s="216" t="s">
        <v>476</v>
      </c>
      <c r="D258" s="216" t="s">
        <v>455</v>
      </c>
      <c r="E258" s="181" t="s">
        <v>7</v>
      </c>
    </row>
    <row r="259" spans="1:5" x14ac:dyDescent="0.2">
      <c r="A259" s="302">
        <v>257</v>
      </c>
      <c r="B259" s="299">
        <v>6328</v>
      </c>
      <c r="C259" s="216" t="s">
        <v>476</v>
      </c>
      <c r="D259" s="216" t="s">
        <v>175</v>
      </c>
      <c r="E259" s="181" t="s">
        <v>7</v>
      </c>
    </row>
    <row r="260" spans="1:5" x14ac:dyDescent="0.2">
      <c r="A260" s="302">
        <v>258</v>
      </c>
      <c r="B260" s="299">
        <v>6329</v>
      </c>
      <c r="C260" s="216" t="s">
        <v>476</v>
      </c>
      <c r="D260" s="216" t="s">
        <v>176</v>
      </c>
      <c r="E260" s="181" t="s">
        <v>7</v>
      </c>
    </row>
    <row r="261" spans="1:5" x14ac:dyDescent="0.2">
      <c r="A261" s="302">
        <v>259</v>
      </c>
      <c r="B261" s="298">
        <v>633</v>
      </c>
      <c r="C261" s="214"/>
      <c r="D261" s="214" t="s">
        <v>480</v>
      </c>
      <c r="E261" s="218"/>
    </row>
    <row r="262" spans="1:5" x14ac:dyDescent="0.2">
      <c r="A262" s="302">
        <v>260</v>
      </c>
      <c r="B262" s="299">
        <v>6331</v>
      </c>
      <c r="C262" s="216" t="s">
        <v>476</v>
      </c>
      <c r="D262" s="216" t="s">
        <v>549</v>
      </c>
      <c r="E262" s="181" t="s">
        <v>7</v>
      </c>
    </row>
    <row r="263" spans="1:5" x14ac:dyDescent="0.2">
      <c r="A263" s="302">
        <v>261</v>
      </c>
      <c r="B263" s="299">
        <v>6332</v>
      </c>
      <c r="C263" s="216" t="s">
        <v>476</v>
      </c>
      <c r="D263" s="216" t="s">
        <v>177</v>
      </c>
      <c r="E263" s="181" t="s">
        <v>7</v>
      </c>
    </row>
    <row r="264" spans="1:5" x14ac:dyDescent="0.2">
      <c r="A264" s="302">
        <v>262</v>
      </c>
      <c r="B264" s="299">
        <v>6333</v>
      </c>
      <c r="C264" s="216" t="s">
        <v>476</v>
      </c>
      <c r="D264" s="216" t="s">
        <v>481</v>
      </c>
      <c r="E264" s="181" t="s">
        <v>7</v>
      </c>
    </row>
    <row r="265" spans="1:5" x14ac:dyDescent="0.2">
      <c r="A265" s="302">
        <v>263</v>
      </c>
      <c r="B265" s="298">
        <v>634</v>
      </c>
      <c r="C265" s="214"/>
      <c r="D265" s="214" t="s">
        <v>178</v>
      </c>
      <c r="E265" s="218"/>
    </row>
    <row r="266" spans="1:5" x14ac:dyDescent="0.2">
      <c r="A266" s="302">
        <v>264</v>
      </c>
      <c r="B266" s="299">
        <v>6341</v>
      </c>
      <c r="C266" s="216" t="s">
        <v>476</v>
      </c>
      <c r="D266" s="216" t="s">
        <v>179</v>
      </c>
      <c r="E266" s="181" t="s">
        <v>7</v>
      </c>
    </row>
    <row r="267" spans="1:5" x14ac:dyDescent="0.2">
      <c r="A267" s="302">
        <v>265</v>
      </c>
      <c r="B267" s="299">
        <v>6342</v>
      </c>
      <c r="C267" s="216" t="s">
        <v>476</v>
      </c>
      <c r="D267" s="216" t="s">
        <v>180</v>
      </c>
      <c r="E267" s="181" t="s">
        <v>7</v>
      </c>
    </row>
    <row r="268" spans="1:5" x14ac:dyDescent="0.2">
      <c r="A268" s="302">
        <v>266</v>
      </c>
      <c r="B268" s="299">
        <v>6343</v>
      </c>
      <c r="C268" s="216" t="s">
        <v>476</v>
      </c>
      <c r="D268" s="216" t="s">
        <v>181</v>
      </c>
      <c r="E268" s="181" t="s">
        <v>7</v>
      </c>
    </row>
    <row r="269" spans="1:5" x14ac:dyDescent="0.2">
      <c r="A269" s="302">
        <v>267</v>
      </c>
      <c r="B269" s="299">
        <v>6349</v>
      </c>
      <c r="C269" s="216" t="s">
        <v>476</v>
      </c>
      <c r="D269" s="216" t="s">
        <v>182</v>
      </c>
      <c r="E269" s="181" t="s">
        <v>474</v>
      </c>
    </row>
    <row r="270" spans="1:5" x14ac:dyDescent="0.2">
      <c r="A270" s="302">
        <v>268</v>
      </c>
      <c r="B270" s="298">
        <v>635</v>
      </c>
      <c r="C270" s="214"/>
      <c r="D270" s="214" t="s">
        <v>183</v>
      </c>
      <c r="E270" s="218"/>
    </row>
    <row r="271" spans="1:5" x14ac:dyDescent="0.2">
      <c r="A271" s="302">
        <v>269</v>
      </c>
      <c r="B271" s="299">
        <v>6351</v>
      </c>
      <c r="C271" s="216" t="s">
        <v>476</v>
      </c>
      <c r="D271" s="216" t="s">
        <v>184</v>
      </c>
      <c r="E271" s="181" t="s">
        <v>474</v>
      </c>
    </row>
    <row r="272" spans="1:5" x14ac:dyDescent="0.2">
      <c r="A272" s="302">
        <v>270</v>
      </c>
      <c r="B272" s="299">
        <v>6354</v>
      </c>
      <c r="C272" s="216" t="s">
        <v>476</v>
      </c>
      <c r="D272" s="216" t="s">
        <v>185</v>
      </c>
      <c r="E272" s="181" t="s">
        <v>7</v>
      </c>
    </row>
    <row r="273" spans="1:5" x14ac:dyDescent="0.2">
      <c r="A273" s="302">
        <v>271</v>
      </c>
      <c r="B273" s="299">
        <v>6355</v>
      </c>
      <c r="C273" s="216" t="s">
        <v>476</v>
      </c>
      <c r="D273" s="216" t="s">
        <v>186</v>
      </c>
      <c r="E273" s="181" t="s">
        <v>7</v>
      </c>
    </row>
    <row r="274" spans="1:5" x14ac:dyDescent="0.2">
      <c r="A274" s="302">
        <v>272</v>
      </c>
      <c r="B274" s="299">
        <v>6356</v>
      </c>
      <c r="C274" s="216" t="s">
        <v>476</v>
      </c>
      <c r="D274" s="216" t="s">
        <v>195</v>
      </c>
      <c r="E274" s="181" t="s">
        <v>474</v>
      </c>
    </row>
    <row r="275" spans="1:5" x14ac:dyDescent="0.2">
      <c r="A275" s="302">
        <v>273</v>
      </c>
      <c r="B275" s="298">
        <v>64</v>
      </c>
      <c r="C275" s="214"/>
      <c r="D275" s="214" t="s">
        <v>187</v>
      </c>
      <c r="E275" s="218"/>
    </row>
    <row r="276" spans="1:5" x14ac:dyDescent="0.2">
      <c r="A276" s="302">
        <v>274</v>
      </c>
      <c r="B276" s="298">
        <v>640</v>
      </c>
      <c r="C276" s="214"/>
      <c r="D276" s="214" t="s">
        <v>188</v>
      </c>
      <c r="E276" s="218"/>
    </row>
    <row r="277" spans="1:5" x14ac:dyDescent="0.2">
      <c r="A277" s="302">
        <v>275</v>
      </c>
      <c r="B277" s="299">
        <v>6401</v>
      </c>
      <c r="C277" s="216" t="s">
        <v>476</v>
      </c>
      <c r="D277" s="216" t="s">
        <v>189</v>
      </c>
      <c r="E277" s="181" t="s">
        <v>7</v>
      </c>
    </row>
    <row r="278" spans="1:5" x14ac:dyDescent="0.2">
      <c r="A278" s="302">
        <v>276</v>
      </c>
      <c r="B278" s="299">
        <v>6402</v>
      </c>
      <c r="C278" s="216" t="s">
        <v>476</v>
      </c>
      <c r="D278" s="216" t="s">
        <v>190</v>
      </c>
      <c r="E278" s="181" t="s">
        <v>7</v>
      </c>
    </row>
    <row r="279" spans="1:5" x14ac:dyDescent="0.2">
      <c r="A279" s="302">
        <v>277</v>
      </c>
      <c r="B279" s="299">
        <v>6403</v>
      </c>
      <c r="C279" s="216" t="s">
        <v>476</v>
      </c>
      <c r="D279" s="216" t="s">
        <v>191</v>
      </c>
      <c r="E279" s="181" t="s">
        <v>7</v>
      </c>
    </row>
    <row r="280" spans="1:5" x14ac:dyDescent="0.2">
      <c r="A280" s="302">
        <v>278</v>
      </c>
      <c r="B280" s="299">
        <v>6404</v>
      </c>
      <c r="C280" s="216" t="s">
        <v>476</v>
      </c>
      <c r="D280" s="216" t="s">
        <v>192</v>
      </c>
      <c r="E280" s="181" t="s">
        <v>7</v>
      </c>
    </row>
    <row r="281" spans="1:5" x14ac:dyDescent="0.2">
      <c r="A281" s="302">
        <v>279</v>
      </c>
      <c r="B281" s="299">
        <v>6405</v>
      </c>
      <c r="C281" s="216" t="s">
        <v>476</v>
      </c>
      <c r="D281" s="216" t="s">
        <v>193</v>
      </c>
      <c r="E281" s="181" t="s">
        <v>7</v>
      </c>
    </row>
    <row r="282" spans="1:5" x14ac:dyDescent="0.2">
      <c r="A282" s="302">
        <v>280</v>
      </c>
      <c r="B282" s="299">
        <v>6406</v>
      </c>
      <c r="C282" s="216" t="s">
        <v>476</v>
      </c>
      <c r="D282" s="216" t="s">
        <v>194</v>
      </c>
      <c r="E282" s="181" t="s">
        <v>7</v>
      </c>
    </row>
    <row r="283" spans="1:5" x14ac:dyDescent="0.2">
      <c r="A283" s="302">
        <v>281</v>
      </c>
      <c r="B283" s="298">
        <v>69</v>
      </c>
      <c r="C283" s="214"/>
      <c r="D283" s="214" t="s">
        <v>196</v>
      </c>
      <c r="E283" s="218"/>
    </row>
    <row r="284" spans="1:5" x14ac:dyDescent="0.2">
      <c r="A284" s="302">
        <v>282</v>
      </c>
      <c r="B284" s="298">
        <v>691</v>
      </c>
      <c r="C284" s="214"/>
      <c r="D284" s="214" t="s">
        <v>197</v>
      </c>
      <c r="E284" s="218"/>
    </row>
    <row r="285" spans="1:5" x14ac:dyDescent="0.2">
      <c r="A285" s="302">
        <v>283</v>
      </c>
      <c r="B285" s="299">
        <v>6911</v>
      </c>
      <c r="C285" s="216" t="s">
        <v>476</v>
      </c>
      <c r="D285" s="216" t="s">
        <v>198</v>
      </c>
      <c r="E285" s="181" t="s">
        <v>7</v>
      </c>
    </row>
    <row r="286" spans="1:5" x14ac:dyDescent="0.2">
      <c r="A286" s="302">
        <v>284</v>
      </c>
      <c r="B286" s="299">
        <v>6912</v>
      </c>
      <c r="C286" s="216" t="s">
        <v>476</v>
      </c>
      <c r="D286" s="216" t="s">
        <v>199</v>
      </c>
      <c r="E286" s="181" t="s">
        <v>7</v>
      </c>
    </row>
    <row r="287" spans="1:5" x14ac:dyDescent="0.2">
      <c r="A287" s="302">
        <v>285</v>
      </c>
      <c r="B287" s="299">
        <v>6913</v>
      </c>
      <c r="C287" s="216" t="s">
        <v>476</v>
      </c>
      <c r="D287" s="216" t="s">
        <v>207</v>
      </c>
      <c r="E287" s="181" t="s">
        <v>7</v>
      </c>
    </row>
    <row r="288" spans="1:5" x14ac:dyDescent="0.2">
      <c r="A288" s="302">
        <v>286</v>
      </c>
      <c r="B288" s="299">
        <v>6914</v>
      </c>
      <c r="C288" s="216" t="s">
        <v>476</v>
      </c>
      <c r="D288" s="216" t="s">
        <v>200</v>
      </c>
      <c r="E288" s="181" t="s">
        <v>7</v>
      </c>
    </row>
    <row r="289" spans="1:5" x14ac:dyDescent="0.2">
      <c r="A289" s="302">
        <v>287</v>
      </c>
      <c r="B289" s="298">
        <v>692</v>
      </c>
      <c r="C289" s="214"/>
      <c r="D289" s="214" t="s">
        <v>201</v>
      </c>
      <c r="E289" s="218"/>
    </row>
    <row r="290" spans="1:5" x14ac:dyDescent="0.2">
      <c r="A290" s="302">
        <v>288</v>
      </c>
      <c r="B290" s="299">
        <v>6921</v>
      </c>
      <c r="C290" s="216" t="s">
        <v>476</v>
      </c>
      <c r="D290" s="216" t="s">
        <v>202</v>
      </c>
      <c r="E290" s="181" t="s">
        <v>7</v>
      </c>
    </row>
    <row r="291" spans="1:5" x14ac:dyDescent="0.2">
      <c r="A291" s="302">
        <v>289</v>
      </c>
      <c r="B291" s="299">
        <v>6922</v>
      </c>
      <c r="C291" s="216" t="s">
        <v>476</v>
      </c>
      <c r="D291" s="216" t="s">
        <v>203</v>
      </c>
      <c r="E291" s="181" t="s">
        <v>7</v>
      </c>
    </row>
    <row r="292" spans="1:5" x14ac:dyDescent="0.2">
      <c r="A292" s="302">
        <v>290</v>
      </c>
      <c r="B292" s="299">
        <v>6923</v>
      </c>
      <c r="C292" s="216" t="s">
        <v>476</v>
      </c>
      <c r="D292" s="216" t="s">
        <v>204</v>
      </c>
      <c r="E292" s="181" t="s">
        <v>7</v>
      </c>
    </row>
    <row r="293" spans="1:5" x14ac:dyDescent="0.2">
      <c r="A293" s="302">
        <v>291</v>
      </c>
      <c r="B293" s="298">
        <v>8</v>
      </c>
      <c r="C293" s="214"/>
      <c r="D293" s="214" t="s">
        <v>205</v>
      </c>
      <c r="E293" s="218"/>
    </row>
    <row r="294" spans="1:5" x14ac:dyDescent="0.2">
      <c r="A294" s="302">
        <v>292</v>
      </c>
      <c r="B294" s="298">
        <v>80</v>
      </c>
      <c r="C294" s="214"/>
      <c r="D294" s="214" t="s">
        <v>205</v>
      </c>
      <c r="E294" s="218"/>
    </row>
    <row r="295" spans="1:5" x14ac:dyDescent="0.2">
      <c r="A295" s="302">
        <v>293</v>
      </c>
      <c r="B295" s="298">
        <v>800</v>
      </c>
      <c r="C295" s="214"/>
      <c r="D295" s="214" t="s">
        <v>206</v>
      </c>
      <c r="E295" s="218"/>
    </row>
    <row r="296" spans="1:5" x14ac:dyDescent="0.2">
      <c r="A296" s="302">
        <v>294</v>
      </c>
      <c r="B296" s="299">
        <v>8010</v>
      </c>
      <c r="C296" s="216" t="s">
        <v>476</v>
      </c>
      <c r="D296" s="216" t="s">
        <v>208</v>
      </c>
      <c r="E296" s="181" t="s">
        <v>7</v>
      </c>
    </row>
    <row r="297" spans="1:5" x14ac:dyDescent="0.2">
      <c r="A297" s="302">
        <v>295</v>
      </c>
      <c r="B297" s="299">
        <v>8099</v>
      </c>
      <c r="C297" s="216" t="s">
        <v>476</v>
      </c>
      <c r="D297" s="216" t="s">
        <v>209</v>
      </c>
      <c r="E297" s="181" t="s">
        <v>7</v>
      </c>
    </row>
    <row r="298" spans="1:5" x14ac:dyDescent="0.2">
      <c r="A298" s="302">
        <v>296</v>
      </c>
      <c r="B298" s="298">
        <v>810</v>
      </c>
      <c r="C298" s="214"/>
      <c r="D298" s="214" t="s">
        <v>482</v>
      </c>
      <c r="E298" s="218"/>
    </row>
    <row r="299" spans="1:5" x14ac:dyDescent="0.2">
      <c r="A299" s="302">
        <v>297</v>
      </c>
      <c r="B299" s="299">
        <v>8101</v>
      </c>
      <c r="C299" s="216" t="s">
        <v>476</v>
      </c>
      <c r="D299" s="216" t="s">
        <v>483</v>
      </c>
      <c r="E299" s="181" t="s">
        <v>14</v>
      </c>
    </row>
    <row r="300" spans="1:5" x14ac:dyDescent="0.2">
      <c r="A300" s="302">
        <v>298</v>
      </c>
      <c r="B300" s="299">
        <v>8102</v>
      </c>
      <c r="C300" s="216" t="s">
        <v>476</v>
      </c>
      <c r="D300" s="216" t="s">
        <v>484</v>
      </c>
      <c r="E300" s="181" t="s">
        <v>14</v>
      </c>
    </row>
    <row r="301" spans="1:5" x14ac:dyDescent="0.2">
      <c r="A301" s="302">
        <v>299</v>
      </c>
      <c r="B301" s="298">
        <v>820</v>
      </c>
      <c r="C301" s="214"/>
      <c r="D301" s="214" t="s">
        <v>212</v>
      </c>
      <c r="E301" s="218"/>
    </row>
    <row r="302" spans="1:5" x14ac:dyDescent="0.2">
      <c r="A302" s="302">
        <v>300</v>
      </c>
      <c r="B302" s="299">
        <v>8201</v>
      </c>
      <c r="C302" s="216" t="s">
        <v>476</v>
      </c>
      <c r="D302" s="216" t="s">
        <v>214</v>
      </c>
      <c r="E302" s="181" t="s">
        <v>7</v>
      </c>
    </row>
    <row r="303" spans="1:5" x14ac:dyDescent="0.2">
      <c r="A303" s="302">
        <v>301</v>
      </c>
      <c r="B303" s="299">
        <v>8202</v>
      </c>
      <c r="C303" s="216" t="s">
        <v>476</v>
      </c>
      <c r="D303" s="216" t="s">
        <v>215</v>
      </c>
      <c r="E303" s="181" t="s">
        <v>7</v>
      </c>
    </row>
    <row r="304" spans="1:5" x14ac:dyDescent="0.2">
      <c r="A304" s="302">
        <v>302</v>
      </c>
      <c r="B304" s="298">
        <v>89</v>
      </c>
      <c r="C304" s="214"/>
      <c r="D304" s="214" t="s">
        <v>210</v>
      </c>
      <c r="E304" s="218"/>
    </row>
    <row r="305" spans="1:5" x14ac:dyDescent="0.2">
      <c r="A305" s="302">
        <v>303</v>
      </c>
      <c r="B305" s="298">
        <v>890</v>
      </c>
      <c r="C305" s="214"/>
      <c r="D305" s="214" t="s">
        <v>210</v>
      </c>
      <c r="E305" s="218"/>
    </row>
    <row r="306" spans="1:5" x14ac:dyDescent="0.2">
      <c r="A306" s="302">
        <v>304</v>
      </c>
      <c r="B306" s="299">
        <v>8910</v>
      </c>
      <c r="C306" s="216" t="s">
        <v>476</v>
      </c>
      <c r="D306" s="216" t="s">
        <v>211</v>
      </c>
      <c r="E306" s="181" t="s">
        <v>7</v>
      </c>
    </row>
    <row r="307" spans="1:5" x14ac:dyDescent="0.2">
      <c r="A307" s="302">
        <v>305</v>
      </c>
      <c r="B307" s="298">
        <v>9</v>
      </c>
      <c r="C307" s="214"/>
      <c r="D307" s="214" t="s">
        <v>456</v>
      </c>
      <c r="E307" s="218"/>
    </row>
    <row r="308" spans="1:5" x14ac:dyDescent="0.2">
      <c r="A308" s="302">
        <v>306</v>
      </c>
      <c r="B308" s="298">
        <v>9999</v>
      </c>
      <c r="C308" s="214"/>
      <c r="D308" s="214" t="s">
        <v>213</v>
      </c>
      <c r="E308" s="218"/>
    </row>
  </sheetData>
  <sheetProtection algorithmName="SHA-512" hashValue="xKDgwTkSY97PvJ1jAcqpX41dBxycwGvGUL3TG9We8BM+/tXpjzeCh4uPTLA98hYw2Hs7iXx9DSGBOakPotrlBA==" saltValue="GFU7VLmV/PSwp4hUfP8ztg==" spinCount="100000" sheet="1" objects="1" scenarios="1" selectLockedCells="1" selectUnlockedCells="1"/>
  <mergeCells count="1">
    <mergeCell ref="B1:E1"/>
  </mergeCells>
  <conditionalFormatting sqref="E1:E1048576">
    <cfRule type="cellIs" dxfId="4" priority="1" operator="notEqual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D3CD9-1BA1-41C6-AD75-09CE6281B8FF}">
  <sheetPr>
    <pageSetUpPr fitToPage="1"/>
  </sheetPr>
  <dimension ref="A1:H36"/>
  <sheetViews>
    <sheetView tabSelected="1" zoomScale="75" workbookViewId="0">
      <selection activeCell="E2" sqref="E2:F2"/>
    </sheetView>
  </sheetViews>
  <sheetFormatPr baseColWidth="10" defaultColWidth="10.85546875" defaultRowHeight="12.75" x14ac:dyDescent="0.25"/>
  <cols>
    <col min="1" max="1" width="10.85546875" style="133" customWidth="1"/>
    <col min="2" max="2" width="13.42578125" style="133" customWidth="1"/>
    <col min="3" max="3" width="10" style="133" customWidth="1"/>
    <col min="4" max="4" width="11.7109375" style="133" customWidth="1"/>
    <col min="5" max="5" width="11.28515625" style="133" customWidth="1"/>
    <col min="6" max="6" width="11.140625" style="133" customWidth="1"/>
    <col min="7" max="7" width="10.85546875" style="133" customWidth="1"/>
    <col min="8" max="8" width="9.28515625" style="133" customWidth="1"/>
    <col min="9" max="16384" width="10.85546875" style="133"/>
  </cols>
  <sheetData>
    <row r="1" spans="1:8" ht="17.100000000000001" customHeight="1" x14ac:dyDescent="0.25">
      <c r="A1" s="386" t="s">
        <v>216</v>
      </c>
      <c r="B1" s="387"/>
      <c r="C1" s="387"/>
      <c r="D1" s="388"/>
      <c r="E1" s="392" t="s">
        <v>217</v>
      </c>
      <c r="F1" s="393"/>
      <c r="G1" s="393" t="s">
        <v>218</v>
      </c>
      <c r="H1" s="393"/>
    </row>
    <row r="2" spans="1:8" ht="24.95" customHeight="1" thickBot="1" x14ac:dyDescent="0.3">
      <c r="A2" s="389"/>
      <c r="B2" s="390"/>
      <c r="C2" s="390"/>
      <c r="D2" s="391"/>
      <c r="E2" s="394">
        <f ca="1">TODAY()</f>
        <v>43128</v>
      </c>
      <c r="F2" s="395"/>
      <c r="G2" s="396" t="s">
        <v>465</v>
      </c>
      <c r="H2" s="396"/>
    </row>
    <row r="3" spans="1:8" ht="12" customHeight="1" x14ac:dyDescent="0.25">
      <c r="A3" s="134" t="s">
        <v>553</v>
      </c>
      <c r="B3" s="135" t="s">
        <v>219</v>
      </c>
      <c r="C3" s="385"/>
      <c r="D3" s="385"/>
      <c r="E3" s="385"/>
      <c r="F3" s="385"/>
      <c r="G3" s="385"/>
      <c r="H3" s="385"/>
    </row>
    <row r="4" spans="1:8" s="136" customFormat="1" ht="24.95" customHeight="1" x14ac:dyDescent="0.25">
      <c r="A4" s="397" t="s">
        <v>220</v>
      </c>
      <c r="B4" s="397"/>
      <c r="C4" s="398"/>
      <c r="D4" s="398"/>
      <c r="E4" s="398"/>
      <c r="F4" s="398"/>
      <c r="G4" s="398"/>
      <c r="H4" s="398"/>
    </row>
    <row r="5" spans="1:8" s="136" customFormat="1" ht="12" customHeight="1" thickBot="1" x14ac:dyDescent="0.3">
      <c r="A5" s="399"/>
      <c r="B5" s="399"/>
      <c r="C5" s="399"/>
      <c r="D5" s="399"/>
      <c r="E5" s="399"/>
      <c r="F5" s="399"/>
      <c r="G5" s="399"/>
      <c r="H5" s="399"/>
    </row>
    <row r="6" spans="1:8" s="136" customFormat="1" ht="26.25" thickBot="1" x14ac:dyDescent="0.3">
      <c r="A6" s="400" t="s">
        <v>221</v>
      </c>
      <c r="B6" s="400"/>
      <c r="C6" s="398"/>
      <c r="D6" s="398"/>
      <c r="E6" s="401"/>
      <c r="F6" s="137" t="s">
        <v>222</v>
      </c>
      <c r="G6" s="402"/>
      <c r="H6" s="403"/>
    </row>
    <row r="7" spans="1:8" s="136" customFormat="1" ht="12" customHeight="1" x14ac:dyDescent="0.25">
      <c r="A7" s="385"/>
      <c r="B7" s="385"/>
      <c r="C7" s="385"/>
      <c r="D7" s="385"/>
      <c r="E7" s="385"/>
      <c r="F7" s="385"/>
      <c r="G7" s="385"/>
      <c r="H7" s="385"/>
    </row>
    <row r="8" spans="1:8" s="136" customFormat="1" ht="24.95" customHeight="1" x14ac:dyDescent="0.25">
      <c r="A8" s="136" t="s">
        <v>223</v>
      </c>
      <c r="C8" s="404"/>
      <c r="D8" s="404"/>
      <c r="E8" s="211" t="s">
        <v>224</v>
      </c>
      <c r="F8" s="405"/>
      <c r="G8" s="405"/>
      <c r="H8" s="405"/>
    </row>
    <row r="9" spans="1:8" ht="12" customHeight="1" x14ac:dyDescent="0.25">
      <c r="A9" s="399"/>
      <c r="B9" s="399"/>
      <c r="C9" s="399"/>
      <c r="D9" s="399"/>
      <c r="E9" s="399"/>
      <c r="F9" s="399"/>
      <c r="G9" s="399"/>
      <c r="H9" s="399"/>
    </row>
    <row r="10" spans="1:8" ht="24.95" customHeight="1" x14ac:dyDescent="0.25">
      <c r="A10" s="397" t="s">
        <v>225</v>
      </c>
      <c r="B10" s="397"/>
      <c r="C10" s="405"/>
      <c r="D10" s="405"/>
      <c r="E10" s="405"/>
      <c r="F10" s="138" t="s">
        <v>226</v>
      </c>
      <c r="G10" s="406"/>
      <c r="H10" s="407"/>
    </row>
    <row r="11" spans="1:8" ht="12" customHeight="1" x14ac:dyDescent="0.25">
      <c r="A11" s="399"/>
      <c r="B11" s="399"/>
      <c r="C11" s="399"/>
      <c r="D11" s="399"/>
      <c r="E11" s="399"/>
      <c r="F11" s="399"/>
      <c r="G11" s="399"/>
      <c r="H11" s="399"/>
    </row>
    <row r="12" spans="1:8" ht="24.95" customHeight="1" x14ac:dyDescent="0.25">
      <c r="A12" s="136" t="s">
        <v>227</v>
      </c>
      <c r="D12" s="139" t="s">
        <v>228</v>
      </c>
      <c r="E12" s="140" t="s">
        <v>229</v>
      </c>
      <c r="F12" s="141" t="s">
        <v>230</v>
      </c>
      <c r="G12" s="142"/>
    </row>
    <row r="13" spans="1:8" ht="12" customHeight="1" x14ac:dyDescent="0.25">
      <c r="A13" s="413" t="s">
        <v>231</v>
      </c>
      <c r="B13" s="413"/>
      <c r="C13" s="413"/>
      <c r="D13" s="413"/>
      <c r="E13" s="414"/>
      <c r="F13" s="414"/>
      <c r="G13" s="414"/>
      <c r="H13" s="414"/>
    </row>
    <row r="14" spans="1:8" ht="12" customHeight="1" x14ac:dyDescent="0.25">
      <c r="A14" s="399"/>
      <c r="B14" s="399"/>
      <c r="C14" s="399"/>
      <c r="D14" s="399"/>
      <c r="E14" s="399"/>
      <c r="F14" s="399"/>
      <c r="G14" s="399"/>
      <c r="H14" s="399"/>
    </row>
    <row r="15" spans="1:8" ht="24.95" customHeight="1" thickBot="1" x14ac:dyDescent="0.3">
      <c r="A15" s="136" t="s">
        <v>232</v>
      </c>
      <c r="E15" s="140" t="s">
        <v>229</v>
      </c>
      <c r="F15" s="141" t="s">
        <v>233</v>
      </c>
      <c r="G15" s="142"/>
      <c r="H15" s="143" t="s">
        <v>234</v>
      </c>
    </row>
    <row r="16" spans="1:8" ht="24.95" customHeight="1" thickBot="1" x14ac:dyDescent="0.3">
      <c r="A16" s="415" t="s">
        <v>235</v>
      </c>
      <c r="B16" s="415"/>
      <c r="C16" s="415"/>
      <c r="D16" s="415"/>
      <c r="E16" s="140" t="s">
        <v>229</v>
      </c>
      <c r="F16" s="141" t="s">
        <v>236</v>
      </c>
      <c r="G16" s="142"/>
      <c r="H16" s="144">
        <f>G12+G15+G16+H19</f>
        <v>0</v>
      </c>
    </row>
    <row r="17" spans="1:8" ht="12" customHeight="1" x14ac:dyDescent="0.25">
      <c r="A17" s="416"/>
      <c r="B17" s="416"/>
      <c r="C17" s="416"/>
      <c r="D17" s="416"/>
      <c r="E17" s="416"/>
      <c r="F17" s="416"/>
      <c r="G17" s="416"/>
      <c r="H17" s="416"/>
    </row>
    <row r="18" spans="1:8" ht="24.95" customHeight="1" thickBot="1" x14ac:dyDescent="0.3">
      <c r="A18" s="136" t="s">
        <v>237</v>
      </c>
      <c r="D18" s="145"/>
      <c r="E18" s="146" t="s">
        <v>238</v>
      </c>
      <c r="F18" s="147"/>
      <c r="G18" s="148">
        <f>F18*0.6</f>
        <v>0</v>
      </c>
      <c r="H18" s="149"/>
    </row>
    <row r="19" spans="1:8" s="212" customFormat="1" ht="24.95" customHeight="1" thickBot="1" x14ac:dyDescent="0.3">
      <c r="A19" s="220"/>
      <c r="B19" s="221"/>
      <c r="C19" s="221"/>
      <c r="D19" s="222"/>
      <c r="E19" s="146" t="s">
        <v>239</v>
      </c>
      <c r="F19" s="133"/>
      <c r="G19" s="150"/>
      <c r="H19" s="151">
        <f>G18+G19</f>
        <v>0</v>
      </c>
    </row>
    <row r="20" spans="1:8" ht="12" customHeight="1" x14ac:dyDescent="0.25">
      <c r="A20" s="417"/>
      <c r="B20" s="417"/>
      <c r="C20" s="417"/>
      <c r="D20" s="417"/>
      <c r="E20" s="417"/>
      <c r="F20" s="417"/>
      <c r="G20" s="417"/>
      <c r="H20" s="417"/>
    </row>
    <row r="21" spans="1:8" ht="24.95" customHeight="1" x14ac:dyDescent="0.25">
      <c r="A21" s="152" t="s">
        <v>240</v>
      </c>
      <c r="B21" s="153"/>
      <c r="C21" s="153"/>
      <c r="D21" s="153"/>
      <c r="E21" s="140" t="s">
        <v>229</v>
      </c>
      <c r="F21" s="141" t="s">
        <v>230</v>
      </c>
      <c r="G21" s="142"/>
    </row>
    <row r="22" spans="1:8" ht="24.95" customHeight="1" thickBot="1" x14ac:dyDescent="0.3">
      <c r="A22" s="154" t="s">
        <v>241</v>
      </c>
      <c r="E22" s="140" t="s">
        <v>229</v>
      </c>
      <c r="F22" s="141" t="s">
        <v>230</v>
      </c>
      <c r="G22" s="142"/>
      <c r="H22" s="155" t="s">
        <v>242</v>
      </c>
    </row>
    <row r="23" spans="1:8" ht="24.95" customHeight="1" thickBot="1" x14ac:dyDescent="0.3">
      <c r="A23" s="136"/>
      <c r="E23" s="140" t="s">
        <v>229</v>
      </c>
      <c r="F23" s="141" t="s">
        <v>230</v>
      </c>
      <c r="G23" s="142"/>
      <c r="H23" s="156">
        <f>G21+G22+G23</f>
        <v>0</v>
      </c>
    </row>
    <row r="24" spans="1:8" ht="12" customHeight="1" x14ac:dyDescent="0.25">
      <c r="A24" s="399"/>
      <c r="B24" s="399"/>
      <c r="C24" s="399"/>
      <c r="D24" s="399"/>
      <c r="E24" s="399"/>
      <c r="F24" s="399"/>
      <c r="G24" s="399"/>
      <c r="H24" s="399"/>
    </row>
    <row r="25" spans="1:8" ht="24.95" customHeight="1" x14ac:dyDescent="0.25">
      <c r="A25" s="136" t="s">
        <v>243</v>
      </c>
      <c r="E25" s="140" t="s">
        <v>229</v>
      </c>
      <c r="F25" s="157"/>
      <c r="G25" s="141" t="s">
        <v>230</v>
      </c>
    </row>
    <row r="26" spans="1:8" ht="24.95" customHeight="1" thickBot="1" x14ac:dyDescent="0.3">
      <c r="A26" s="154" t="s">
        <v>241</v>
      </c>
      <c r="D26" s="158"/>
      <c r="E26" s="140" t="s">
        <v>229</v>
      </c>
      <c r="F26" s="159"/>
      <c r="G26" s="141" t="s">
        <v>230</v>
      </c>
      <c r="H26" s="160" t="s">
        <v>244</v>
      </c>
    </row>
    <row r="27" spans="1:8" ht="24.95" customHeight="1" thickBot="1" x14ac:dyDescent="0.3">
      <c r="E27" s="161" t="s">
        <v>245</v>
      </c>
      <c r="F27" s="162">
        <f>SUM(F25:F26)</f>
        <v>0</v>
      </c>
      <c r="G27" s="141" t="s">
        <v>230</v>
      </c>
      <c r="H27" s="156">
        <f>H23+H16</f>
        <v>0</v>
      </c>
    </row>
    <row r="28" spans="1:8" ht="12" customHeight="1" thickBot="1" x14ac:dyDescent="0.3">
      <c r="A28" s="385"/>
      <c r="B28" s="385"/>
      <c r="C28" s="385"/>
      <c r="D28" s="385"/>
      <c r="E28" s="385"/>
      <c r="F28" s="385"/>
      <c r="G28" s="385"/>
      <c r="H28" s="385"/>
    </row>
    <row r="29" spans="1:8" ht="24.95" customHeight="1" thickBot="1" x14ac:dyDescent="0.3">
      <c r="A29" s="418" t="s">
        <v>246</v>
      </c>
      <c r="B29" s="418"/>
      <c r="C29" s="418"/>
      <c r="E29" s="163" t="s">
        <v>229</v>
      </c>
      <c r="F29" s="164" t="s">
        <v>247</v>
      </c>
      <c r="G29" s="162">
        <f>SUM(G12+G15+G16+H19+G21+G22+G23-F25-F26)</f>
        <v>0</v>
      </c>
      <c r="H29" s="165"/>
    </row>
    <row r="30" spans="1:8" ht="12" customHeight="1" thickBot="1" x14ac:dyDescent="0.3">
      <c r="A30" s="419"/>
      <c r="B30" s="419"/>
      <c r="C30" s="419"/>
      <c r="D30" s="419"/>
      <c r="E30" s="419"/>
      <c r="F30" s="419"/>
      <c r="G30" s="419"/>
      <c r="H30" s="419"/>
    </row>
    <row r="31" spans="1:8" ht="50.1" customHeight="1" thickBot="1" x14ac:dyDescent="0.3">
      <c r="A31" s="408" t="s">
        <v>248</v>
      </c>
      <c r="B31" s="409"/>
      <c r="C31" s="410"/>
      <c r="D31" s="411"/>
      <c r="E31" s="411"/>
      <c r="F31" s="411"/>
      <c r="G31" s="411"/>
      <c r="H31" s="412"/>
    </row>
    <row r="32" spans="1:8" ht="24.95" customHeight="1" x14ac:dyDescent="0.25">
      <c r="A32" s="424" t="s">
        <v>249</v>
      </c>
      <c r="B32" s="424"/>
      <c r="C32" s="425"/>
      <c r="D32" s="426"/>
      <c r="E32" s="427" t="s">
        <v>250</v>
      </c>
      <c r="F32" s="429"/>
      <c r="G32" s="430"/>
      <c r="H32" s="431"/>
    </row>
    <row r="33" spans="1:8" ht="24.95" customHeight="1" thickBot="1" x14ac:dyDescent="0.3">
      <c r="A33" s="166" t="s">
        <v>251</v>
      </c>
      <c r="B33" s="166"/>
      <c r="C33" s="435"/>
      <c r="D33" s="435"/>
      <c r="E33" s="428"/>
      <c r="F33" s="432"/>
      <c r="G33" s="433"/>
      <c r="H33" s="434"/>
    </row>
    <row r="34" spans="1:8" s="167" customFormat="1" ht="24.95" customHeight="1" x14ac:dyDescent="0.25">
      <c r="A34" s="436" t="s">
        <v>252</v>
      </c>
      <c r="B34" s="436"/>
      <c r="C34" s="436"/>
      <c r="D34" s="436"/>
      <c r="E34" s="436"/>
      <c r="F34" s="437"/>
      <c r="G34" s="437"/>
      <c r="H34" s="437"/>
    </row>
    <row r="35" spans="1:8" ht="12" customHeight="1" thickBot="1" x14ac:dyDescent="0.3">
      <c r="A35" s="420"/>
      <c r="B35" s="420"/>
      <c r="C35" s="420"/>
      <c r="D35" s="420"/>
      <c r="E35" s="420"/>
      <c r="F35" s="420"/>
      <c r="G35" s="420"/>
      <c r="H35" s="420"/>
    </row>
    <row r="36" spans="1:8" ht="26.25" thickBot="1" x14ac:dyDescent="0.3">
      <c r="A36" s="168" t="s">
        <v>254</v>
      </c>
      <c r="B36" s="169"/>
      <c r="C36" s="170" t="s">
        <v>255</v>
      </c>
      <c r="D36" s="421"/>
      <c r="E36" s="422"/>
      <c r="F36" s="423"/>
      <c r="G36" s="171" t="s">
        <v>253</v>
      </c>
      <c r="H36" s="223"/>
    </row>
  </sheetData>
  <sheetProtection algorithmName="SHA-512" hashValue="EsAXPH82/n09sUzDGPKkll8NZodUhVaY+dDBhxJT4nlS/BMJikjAU89EgGUSV0V9YrXYjBjphmvl8Ac/VULy5A==" saltValue="a4+443M+RDy6180s1LEkkw==" spinCount="100000" sheet="1" objects="1" scenarios="1" selectLockedCells="1"/>
  <protectedRanges>
    <protectedRange sqref="E2:H2 C4:H4 C6:H6 C8:D8 F8:H8 C10:E10 G10:H10 E12:F12 G14 G17:G18 F19:F20 G21 G23:G25 F27:F28 B32" name="Decompte"/>
  </protectedRanges>
  <mergeCells count="40">
    <mergeCell ref="A35:H35"/>
    <mergeCell ref="D36:F36"/>
    <mergeCell ref="A32:B32"/>
    <mergeCell ref="C32:D32"/>
    <mergeCell ref="E32:E33"/>
    <mergeCell ref="F32:H33"/>
    <mergeCell ref="C33:D33"/>
    <mergeCell ref="A34:H34"/>
    <mergeCell ref="A31:B31"/>
    <mergeCell ref="C31:H31"/>
    <mergeCell ref="A11:H11"/>
    <mergeCell ref="A13:D13"/>
    <mergeCell ref="E13:H13"/>
    <mergeCell ref="A14:H14"/>
    <mergeCell ref="A16:D16"/>
    <mergeCell ref="A17:H17"/>
    <mergeCell ref="A20:H20"/>
    <mergeCell ref="A24:H24"/>
    <mergeCell ref="A28:H28"/>
    <mergeCell ref="A29:C29"/>
    <mergeCell ref="A30:H30"/>
    <mergeCell ref="A7:H7"/>
    <mergeCell ref="C8:D8"/>
    <mergeCell ref="F8:H8"/>
    <mergeCell ref="A9:H9"/>
    <mergeCell ref="A10:B10"/>
    <mergeCell ref="C10:E10"/>
    <mergeCell ref="G10:H10"/>
    <mergeCell ref="A4:B4"/>
    <mergeCell ref="C4:H4"/>
    <mergeCell ref="A5:H5"/>
    <mergeCell ref="A6:B6"/>
    <mergeCell ref="C6:E6"/>
    <mergeCell ref="G6:H6"/>
    <mergeCell ref="C3:H3"/>
    <mergeCell ref="A1:D2"/>
    <mergeCell ref="E1:F1"/>
    <mergeCell ref="G1:H1"/>
    <mergeCell ref="E2:F2"/>
    <mergeCell ref="G2:H2"/>
  </mergeCells>
  <conditionalFormatting sqref="G29">
    <cfRule type="cellIs" dxfId="3" priority="1" stopIfTrue="1" operator="lessThan">
      <formula>0</formula>
    </cfRule>
    <cfRule type="cellIs" dxfId="2" priority="2" stopIfTrue="1" operator="greaterThan">
      <formula>0</formula>
    </cfRule>
  </conditionalFormatting>
  <dataValidations count="10">
    <dataValidation type="decimal" errorStyle="warning" allowBlank="1" showInputMessage="1" showErrorMessage="1" errorTitle="ATTENTION" error="Veuillez vérifier la justesse du nombre indiqué." promptTitle="Info :" prompt="Veuillez indiquer dans cette cellule le montant d'une somme que vous avez encaissée._x000a_Ce chiffre est déduit des frais._x000a_Si le solde du décompte devait être en faveur de la FSVT, merci de verser ce montant sur le CCP 17-222944-1, no décompte sous remarques." sqref="F25:F26" xr:uid="{4C9E3E61-5C98-4951-B9DF-E8317957B67F}">
      <formula1>0</formula1>
      <formula2>5000</formula2>
    </dataValidation>
    <dataValidation type="decimal" operator="lessThan" allowBlank="1" showInputMessage="1" showErrorMessage="1" errorTitle="ERREUR" error="Le montant maximal admis est de fr. 2'000.00" promptTitle="Info :" prompt="Inscrire dans ces cases les montants des frais engagés et payés par vous selon les justificatifs à joindre obligatoirement au décompte. Il est tout à fait possible de grouper tous les montants des justificatifs dans une seule cellule." sqref="G21:G23" xr:uid="{BE66D6FB-0251-4146-8E9A-15F2BACA2856}">
      <formula1>2000</formula1>
    </dataValidation>
    <dataValidation type="decimal" allowBlank="1" showInputMessage="1" promptTitle="Billets de train" prompt="Inscrire ici le coût du billet de trainou du transfert par tunnel ferroviaire de la voiture. Merci de joindre le ticket en annexe à ce décompte." sqref="G19" xr:uid="{78C830A5-726A-43E8-85C8-4F74EB6AAECA}">
      <formula1>0</formula1>
      <formula2>500</formula2>
    </dataValidation>
    <dataValidation type="whole" allowBlank="1" showInputMessage="1" showErrorMessage="1" errorTitle="STOP !" error="Le kilométrage maximal autorisé est de 1'000 km." promptTitle="Info :" prompt="Inscrire les km parcourus, le calcul se fait automatiquement dans la cellule de droite. En cas de déplacement groupé, utiliser la case ci-dessous." sqref="F18" xr:uid="{D513FA97-A552-4DF5-8C36-F35D0B7E010F}">
      <formula1>0</formula1>
      <formula2>1000</formula2>
    </dataValidation>
    <dataValidation type="decimal" allowBlank="1" showInputMessage="1" showErrorMessage="1" promptTitle="Frais de repas" prompt="Petit déjeuner = max. fr. 8.00_x000a_Midi = max. fr. 25.00_x000a_Soir = max. fr. 35.00_x000a_MERCI DE JOINDRE LA FACTURE." sqref="G16" xr:uid="{2185662E-C4D8-4E02-A865-4184D285F69C}">
      <formula1>0</formula1>
      <formula2>600</formula2>
    </dataValidation>
    <dataValidation type="decimal" errorStyle="warning" allowBlank="1" showInputMessage="1" showErrorMessage="1" errorTitle="ATTENTION" error="Le montant doit être compris entre fr. 0.00 et fr. 300.00" promptTitle="Frais d'hôtel" prompt="Hôtel VS = max fr. 120.00_x000a_Hors VS = max. fr. 150.00_x000a_JOINDRE COPIE DE LA FACTURE." sqref="G15" xr:uid="{D5785E55-085C-4A19-A360-7C0266B8B25A}">
      <formula1>0</formula1>
      <formula2>300</formula2>
    </dataValidation>
    <dataValidation type="decimal" errorStyle="warning" allowBlank="1" showInputMessage="1" showErrorMessage="1" errorTitle="Valeur erronée" error="Le montant doit être compris entre 0 et fr. 320.00 maximum" promptTitle="Indemnité journalière" prompt="Selon tabelle :_x000a_1/2 jour et soirée = fr. 30.00 ou fr. 40.00 si dimanche ou congé pris en semaine._x000a_1 jour = fr. 50.00 ou fr. 80.00 si dimanche ou congé pris en semaine._x000a_Séances comité sont payées en fin d'année. Ne pas les inscrire ici." sqref="G12" xr:uid="{7D4D774F-1FC7-4DCC-9DA4-6198CF6CB78C}">
      <formula1>0</formula1>
      <formula2>320</formula2>
    </dataValidation>
    <dataValidation allowBlank="1" showInputMessage="1" promptTitle="Date de l'évènement" prompt="Date de l'évènement qui génère les frais" sqref="C8:D8" xr:uid="{5F448A51-3895-430B-9842-896F85D46BC8}"/>
    <dataValidation allowBlank="1" showInputMessage="1" promptTitle="Numéro du décompte" prompt="A numéroter en ordre chronologique de vos décomptes : 01/2016, 02/2016, ..." sqref="G2:H2" xr:uid="{9758BE8E-46AC-491C-9CBC-365A26B82551}"/>
    <dataValidation type="date" errorStyle="warning" allowBlank="1" showInputMessage="1" showErrorMessage="1" errorTitle="ERREUR" error="Veuillez saisir la date du décompte au format jj.mm.aaaa" promptTitle="Insérer date" prompt="Inscrire la date d'établissement du décompte" sqref="E2:F2" xr:uid="{1BBBAB5B-6058-46CF-879D-6C4AEC15B758}">
      <formula1>38718</formula1>
      <formula2>73050</formula2>
    </dataValidation>
  </dataValidations>
  <pageMargins left="0.62992125984251968" right="0.39370078740157483" top="0.47244094488188981" bottom="0.47244094488188981" header="0.51181102362204722" footer="0.47244094488188981"/>
  <pageSetup paperSize="9" orientation="portrait" r:id="rId1"/>
  <headerFooter alignWithMargins="0">
    <oddFooter>&amp;R&amp;6&amp;D - &amp;T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showInputMessage="1" showErrorMessage="1" errorTitle="Erreur" error="Ce numéro ne figure pas dans le plan comptable. Voir avec caissier !" promptTitle="Saisir un compte" prompt="Sélectionner un numero de compte selon liste du plan comptable" xr:uid="{3D2DF413-DA64-49B3-874F-9C202B80E9B4}">
          <x14:formula1>
            <xm:f>PlanComptable2018!$B$106:$B$282</xm:f>
          </x14:formula1>
          <xm:sqref>G6:H6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4147D-3308-4EA4-AC6C-465CF305C678}">
  <sheetPr>
    <pageSetUpPr fitToPage="1"/>
  </sheetPr>
  <dimension ref="A1:H36"/>
  <sheetViews>
    <sheetView zoomScale="75" workbookViewId="0">
      <selection activeCell="G2" sqref="G2:H2"/>
    </sheetView>
  </sheetViews>
  <sheetFormatPr baseColWidth="10" defaultColWidth="10.85546875" defaultRowHeight="12.75" x14ac:dyDescent="0.25"/>
  <cols>
    <col min="1" max="1" width="10.85546875" style="133" customWidth="1"/>
    <col min="2" max="2" width="13.42578125" style="133" customWidth="1"/>
    <col min="3" max="3" width="10" style="133" customWidth="1"/>
    <col min="4" max="4" width="11.7109375" style="133" customWidth="1"/>
    <col min="5" max="5" width="11.28515625" style="133" customWidth="1"/>
    <col min="6" max="6" width="11.140625" style="133" customWidth="1"/>
    <col min="7" max="7" width="10.85546875" style="133" customWidth="1"/>
    <col min="8" max="8" width="9.28515625" style="133" customWidth="1"/>
    <col min="9" max="16384" width="10.85546875" style="133"/>
  </cols>
  <sheetData>
    <row r="1" spans="1:8" ht="17.100000000000001" customHeight="1" x14ac:dyDescent="0.25">
      <c r="A1" s="439" t="s">
        <v>256</v>
      </c>
      <c r="B1" s="440"/>
      <c r="C1" s="440"/>
      <c r="D1" s="441"/>
      <c r="E1" s="392" t="s">
        <v>257</v>
      </c>
      <c r="F1" s="393"/>
      <c r="G1" s="393" t="s">
        <v>258</v>
      </c>
      <c r="H1" s="393"/>
    </row>
    <row r="2" spans="1:8" ht="24.95" customHeight="1" thickBot="1" x14ac:dyDescent="0.3">
      <c r="A2" s="442"/>
      <c r="B2" s="443"/>
      <c r="C2" s="443"/>
      <c r="D2" s="444"/>
      <c r="E2" s="394">
        <f ca="1">TODAY()</f>
        <v>43128</v>
      </c>
      <c r="F2" s="395"/>
      <c r="G2" s="396" t="s">
        <v>465</v>
      </c>
      <c r="H2" s="396"/>
    </row>
    <row r="3" spans="1:8" ht="12" customHeight="1" x14ac:dyDescent="0.25">
      <c r="A3" s="134" t="s">
        <v>553</v>
      </c>
      <c r="B3" s="135" t="s">
        <v>219</v>
      </c>
      <c r="C3" s="438"/>
      <c r="D3" s="438"/>
      <c r="E3" s="438"/>
      <c r="F3" s="438"/>
      <c r="G3" s="438"/>
      <c r="H3" s="438"/>
    </row>
    <row r="4" spans="1:8" ht="24.95" customHeight="1" x14ac:dyDescent="0.25">
      <c r="A4" s="397" t="s">
        <v>259</v>
      </c>
      <c r="B4" s="397"/>
      <c r="C4" s="445"/>
      <c r="D4" s="405"/>
      <c r="E4" s="405"/>
      <c r="F4" s="405"/>
      <c r="G4" s="405"/>
      <c r="H4" s="405"/>
    </row>
    <row r="5" spans="1:8" ht="12" customHeight="1" thickBot="1" x14ac:dyDescent="0.3">
      <c r="A5" s="399"/>
      <c r="B5" s="399"/>
      <c r="C5" s="399"/>
      <c r="D5" s="399"/>
      <c r="E5" s="399"/>
      <c r="F5" s="399"/>
      <c r="G5" s="399"/>
      <c r="H5" s="399"/>
    </row>
    <row r="6" spans="1:8" ht="24.95" customHeight="1" thickBot="1" x14ac:dyDescent="0.3">
      <c r="A6" s="397" t="s">
        <v>260</v>
      </c>
      <c r="B6" s="397"/>
      <c r="C6" s="405"/>
      <c r="D6" s="405"/>
      <c r="E6" s="405"/>
      <c r="F6" s="172" t="s">
        <v>261</v>
      </c>
      <c r="G6" s="402"/>
      <c r="H6" s="403"/>
    </row>
    <row r="7" spans="1:8" ht="12" customHeight="1" x14ac:dyDescent="0.25">
      <c r="A7" s="385"/>
      <c r="B7" s="385"/>
      <c r="C7" s="385"/>
      <c r="D7" s="385"/>
      <c r="E7" s="385"/>
      <c r="F7" s="385"/>
      <c r="G7" s="385"/>
      <c r="H7" s="385"/>
    </row>
    <row r="8" spans="1:8" ht="24.95" customHeight="1" x14ac:dyDescent="0.25">
      <c r="A8" s="397" t="s">
        <v>262</v>
      </c>
      <c r="B8" s="397"/>
      <c r="C8" s="404"/>
      <c r="D8" s="404"/>
      <c r="E8" s="211" t="s">
        <v>263</v>
      </c>
      <c r="F8" s="405" t="s">
        <v>554</v>
      </c>
      <c r="G8" s="405"/>
      <c r="H8" s="405"/>
    </row>
    <row r="9" spans="1:8" ht="12" customHeight="1" x14ac:dyDescent="0.25">
      <c r="A9" s="136"/>
      <c r="D9" s="158"/>
      <c r="E9" s="173"/>
      <c r="F9" s="173"/>
      <c r="G9" s="173"/>
      <c r="H9" s="173"/>
    </row>
    <row r="10" spans="1:8" ht="24.95" customHeight="1" x14ac:dyDescent="0.25">
      <c r="A10" s="397" t="s">
        <v>264</v>
      </c>
      <c r="B10" s="397"/>
      <c r="C10" s="405"/>
      <c r="D10" s="405"/>
      <c r="E10" s="405"/>
      <c r="F10" s="138" t="s">
        <v>265</v>
      </c>
      <c r="G10" s="407"/>
      <c r="H10" s="407"/>
    </row>
    <row r="11" spans="1:8" ht="12" customHeight="1" x14ac:dyDescent="0.25">
      <c r="A11" s="399"/>
      <c r="B11" s="399"/>
      <c r="C11" s="399"/>
      <c r="D11" s="399"/>
      <c r="E11" s="399"/>
      <c r="F11" s="399"/>
      <c r="G11" s="399"/>
      <c r="H11" s="399"/>
    </row>
    <row r="12" spans="1:8" ht="24.95" customHeight="1" x14ac:dyDescent="0.25">
      <c r="A12" s="136" t="s">
        <v>266</v>
      </c>
      <c r="D12" s="139" t="s">
        <v>228</v>
      </c>
      <c r="E12" s="140" t="s">
        <v>267</v>
      </c>
      <c r="F12" s="141" t="s">
        <v>230</v>
      </c>
      <c r="G12" s="142"/>
    </row>
    <row r="13" spans="1:8" ht="12" customHeight="1" x14ac:dyDescent="0.25">
      <c r="A13" s="413" t="s">
        <v>268</v>
      </c>
      <c r="B13" s="413"/>
      <c r="C13" s="413"/>
      <c r="D13" s="413"/>
      <c r="E13" s="414"/>
      <c r="F13" s="414"/>
      <c r="G13" s="414"/>
      <c r="H13" s="414"/>
    </row>
    <row r="14" spans="1:8" ht="12" customHeight="1" x14ac:dyDescent="0.25">
      <c r="A14" s="399"/>
      <c r="B14" s="399"/>
      <c r="C14" s="399"/>
      <c r="D14" s="399"/>
      <c r="E14" s="399"/>
      <c r="F14" s="399"/>
      <c r="G14" s="399"/>
      <c r="H14" s="399"/>
    </row>
    <row r="15" spans="1:8" ht="24.95" customHeight="1" thickBot="1" x14ac:dyDescent="0.3">
      <c r="A15" s="136" t="s">
        <v>269</v>
      </c>
      <c r="E15" s="140" t="s">
        <v>267</v>
      </c>
      <c r="F15" s="141" t="s">
        <v>270</v>
      </c>
      <c r="G15" s="142"/>
      <c r="H15" s="143" t="s">
        <v>271</v>
      </c>
    </row>
    <row r="16" spans="1:8" ht="24.95" customHeight="1" thickBot="1" x14ac:dyDescent="0.3">
      <c r="A16" s="415" t="s">
        <v>272</v>
      </c>
      <c r="B16" s="415"/>
      <c r="C16" s="415"/>
      <c r="D16" s="415"/>
      <c r="E16" s="140" t="s">
        <v>267</v>
      </c>
      <c r="F16" s="141" t="s">
        <v>273</v>
      </c>
      <c r="G16" s="142"/>
      <c r="H16" s="144">
        <f>G12+G15+G16+H19</f>
        <v>0</v>
      </c>
    </row>
    <row r="17" spans="1:8" ht="12" customHeight="1" x14ac:dyDescent="0.25">
      <c r="A17" s="416"/>
      <c r="B17" s="416"/>
      <c r="C17" s="416"/>
      <c r="D17" s="416"/>
      <c r="E17" s="416"/>
      <c r="F17" s="416"/>
      <c r="G17" s="416"/>
      <c r="H17" s="416"/>
    </row>
    <row r="18" spans="1:8" ht="24.95" customHeight="1" thickBot="1" x14ac:dyDescent="0.3">
      <c r="A18" s="136" t="s">
        <v>274</v>
      </c>
      <c r="D18" s="145"/>
      <c r="E18" s="146" t="s">
        <v>275</v>
      </c>
      <c r="F18" s="147"/>
      <c r="G18" s="148">
        <f>F18*0.6</f>
        <v>0</v>
      </c>
      <c r="H18" s="149"/>
    </row>
    <row r="19" spans="1:8" ht="24.95" customHeight="1" thickBot="1" x14ac:dyDescent="0.3">
      <c r="A19" s="220"/>
      <c r="B19" s="221"/>
      <c r="C19" s="221"/>
      <c r="D19" s="222"/>
      <c r="E19" s="146" t="s">
        <v>276</v>
      </c>
      <c r="G19" s="150"/>
      <c r="H19" s="151">
        <f>G18+G19</f>
        <v>0</v>
      </c>
    </row>
    <row r="20" spans="1:8" ht="12" customHeight="1" x14ac:dyDescent="0.25">
      <c r="A20" s="417"/>
      <c r="B20" s="417"/>
      <c r="C20" s="417"/>
      <c r="D20" s="417"/>
      <c r="E20" s="417"/>
      <c r="F20" s="417"/>
      <c r="G20" s="417"/>
      <c r="H20" s="417"/>
    </row>
    <row r="21" spans="1:8" ht="24.95" customHeight="1" x14ac:dyDescent="0.25">
      <c r="A21" s="136" t="s">
        <v>277</v>
      </c>
      <c r="B21" s="153"/>
      <c r="C21" s="153"/>
      <c r="D21" s="153"/>
      <c r="E21" s="140" t="s">
        <v>267</v>
      </c>
      <c r="F21" s="141" t="s">
        <v>230</v>
      </c>
      <c r="G21" s="142"/>
    </row>
    <row r="22" spans="1:8" ht="24.95" customHeight="1" thickBot="1" x14ac:dyDescent="0.3">
      <c r="A22" s="154" t="s">
        <v>278</v>
      </c>
      <c r="E22" s="140" t="s">
        <v>267</v>
      </c>
      <c r="F22" s="141" t="s">
        <v>230</v>
      </c>
      <c r="G22" s="142"/>
      <c r="H22" s="224" t="s">
        <v>279</v>
      </c>
    </row>
    <row r="23" spans="1:8" ht="24.95" customHeight="1" thickBot="1" x14ac:dyDescent="0.3">
      <c r="A23" s="136"/>
      <c r="E23" s="140" t="s">
        <v>267</v>
      </c>
      <c r="F23" s="141" t="s">
        <v>230</v>
      </c>
      <c r="G23" s="142"/>
      <c r="H23" s="156">
        <f>G21+G22+G23</f>
        <v>0</v>
      </c>
    </row>
    <row r="24" spans="1:8" ht="12" customHeight="1" x14ac:dyDescent="0.25">
      <c r="A24" s="399"/>
      <c r="B24" s="399"/>
      <c r="C24" s="399"/>
      <c r="D24" s="399"/>
      <c r="E24" s="399"/>
      <c r="F24" s="399"/>
      <c r="G24" s="399"/>
      <c r="H24" s="399"/>
    </row>
    <row r="25" spans="1:8" ht="24.95" customHeight="1" x14ac:dyDescent="0.25">
      <c r="A25" s="136" t="s">
        <v>280</v>
      </c>
      <c r="E25" s="140" t="s">
        <v>267</v>
      </c>
      <c r="F25" s="157"/>
      <c r="G25" s="141" t="s">
        <v>230</v>
      </c>
    </row>
    <row r="26" spans="1:8" ht="24.95" customHeight="1" thickBot="1" x14ac:dyDescent="0.3">
      <c r="A26" s="154" t="s">
        <v>278</v>
      </c>
      <c r="D26" s="158"/>
      <c r="E26" s="140" t="s">
        <v>267</v>
      </c>
      <c r="F26" s="157"/>
      <c r="G26" s="141" t="s">
        <v>230</v>
      </c>
      <c r="H26" s="160" t="s">
        <v>244</v>
      </c>
    </row>
    <row r="27" spans="1:8" ht="24.95" customHeight="1" thickBot="1" x14ac:dyDescent="0.3">
      <c r="E27" s="140" t="s">
        <v>281</v>
      </c>
      <c r="F27" s="162">
        <f>SUM(F25:F26)</f>
        <v>0</v>
      </c>
      <c r="G27" s="141" t="s">
        <v>230</v>
      </c>
      <c r="H27" s="156">
        <f>H23+H16</f>
        <v>0</v>
      </c>
    </row>
    <row r="28" spans="1:8" ht="12" customHeight="1" thickBot="1" x14ac:dyDescent="0.3">
      <c r="A28" s="385"/>
      <c r="B28" s="385"/>
      <c r="C28" s="385"/>
      <c r="D28" s="385"/>
      <c r="E28" s="385"/>
      <c r="F28" s="385"/>
      <c r="G28" s="385"/>
      <c r="H28" s="385"/>
    </row>
    <row r="29" spans="1:8" ht="24.95" customHeight="1" thickBot="1" x14ac:dyDescent="0.3">
      <c r="A29" s="418" t="s">
        <v>282</v>
      </c>
      <c r="B29" s="418"/>
      <c r="C29" s="418"/>
      <c r="E29" s="174" t="s">
        <v>267</v>
      </c>
      <c r="F29" s="164" t="s">
        <v>247</v>
      </c>
      <c r="G29" s="162">
        <f>SUM(G12+G15+G16+H19+G21+G22+G23-F25-F26)</f>
        <v>0</v>
      </c>
      <c r="H29" s="165"/>
    </row>
    <row r="30" spans="1:8" s="153" customFormat="1" ht="12" customHeight="1" thickBot="1" x14ac:dyDescent="0.3">
      <c r="A30" s="419"/>
      <c r="B30" s="419"/>
      <c r="C30" s="419"/>
      <c r="D30" s="419"/>
      <c r="E30" s="419"/>
      <c r="F30" s="419"/>
      <c r="G30" s="419"/>
      <c r="H30" s="419"/>
    </row>
    <row r="31" spans="1:8" ht="50.1" customHeight="1" thickBot="1" x14ac:dyDescent="0.3">
      <c r="A31" s="446" t="s">
        <v>283</v>
      </c>
      <c r="B31" s="447"/>
      <c r="C31" s="448"/>
      <c r="D31" s="449"/>
      <c r="E31" s="449"/>
      <c r="F31" s="449"/>
      <c r="G31" s="449"/>
      <c r="H31" s="450"/>
    </row>
    <row r="32" spans="1:8" ht="24.95" customHeight="1" x14ac:dyDescent="0.25">
      <c r="A32" s="424" t="s">
        <v>284</v>
      </c>
      <c r="B32" s="424"/>
      <c r="C32" s="425"/>
      <c r="D32" s="426"/>
      <c r="E32" s="455" t="s">
        <v>285</v>
      </c>
      <c r="F32" s="429"/>
      <c r="G32" s="430"/>
      <c r="H32" s="431"/>
    </row>
    <row r="33" spans="1:8" ht="24.95" customHeight="1" thickBot="1" x14ac:dyDescent="0.3">
      <c r="A33" s="175" t="s">
        <v>286</v>
      </c>
      <c r="B33" s="166"/>
      <c r="C33" s="435"/>
      <c r="D33" s="435"/>
      <c r="E33" s="456"/>
      <c r="F33" s="432"/>
      <c r="G33" s="433"/>
      <c r="H33" s="434"/>
    </row>
    <row r="34" spans="1:8" ht="24.95" customHeight="1" x14ac:dyDescent="0.25">
      <c r="A34" s="457" t="s">
        <v>287</v>
      </c>
      <c r="B34" s="458"/>
      <c r="C34" s="458"/>
      <c r="D34" s="458"/>
      <c r="E34" s="458"/>
      <c r="F34" s="458"/>
      <c r="G34" s="458"/>
      <c r="H34" s="459"/>
    </row>
    <row r="35" spans="1:8" ht="12" customHeight="1" thickBot="1" x14ac:dyDescent="0.3">
      <c r="A35" s="451"/>
      <c r="B35" s="451"/>
      <c r="C35" s="451"/>
      <c r="D35" s="451"/>
      <c r="E35" s="451"/>
      <c r="F35" s="451"/>
      <c r="G35" s="451"/>
      <c r="H35" s="451"/>
    </row>
    <row r="36" spans="1:8" ht="24.95" customHeight="1" thickBot="1" x14ac:dyDescent="0.3">
      <c r="A36" s="168" t="s">
        <v>254</v>
      </c>
      <c r="B36" s="176"/>
      <c r="C36" s="170" t="s">
        <v>289</v>
      </c>
      <c r="D36" s="452"/>
      <c r="E36" s="453"/>
      <c r="F36" s="454"/>
      <c r="G36" s="176" t="s">
        <v>288</v>
      </c>
      <c r="H36" s="223"/>
    </row>
  </sheetData>
  <sheetProtection algorithmName="SHA-512" hashValue="BwFKsfiuTJb2tAKLvPPhCTJp+t4pHvn2cazX+dyyteGQSXFFFAsoB8OEEtscxGWTJzjdl40OPzoozhAv5zkZzw==" saltValue="0rfOlRgyxWyTOS9di5zv1w==" spinCount="100000" sheet="1" objects="1" scenarios="1" selectLockedCells="1"/>
  <protectedRanges>
    <protectedRange sqref="G6:H6" name="Decompte"/>
  </protectedRanges>
  <mergeCells count="40">
    <mergeCell ref="A35:H35"/>
    <mergeCell ref="D36:F36"/>
    <mergeCell ref="A32:B32"/>
    <mergeCell ref="C32:D32"/>
    <mergeCell ref="E32:E33"/>
    <mergeCell ref="F32:H33"/>
    <mergeCell ref="C33:D33"/>
    <mergeCell ref="A34:H34"/>
    <mergeCell ref="A31:B31"/>
    <mergeCell ref="C31:H31"/>
    <mergeCell ref="A11:H11"/>
    <mergeCell ref="A13:D13"/>
    <mergeCell ref="E13:H13"/>
    <mergeCell ref="A14:H14"/>
    <mergeCell ref="A16:D16"/>
    <mergeCell ref="A17:H17"/>
    <mergeCell ref="A20:H20"/>
    <mergeCell ref="A24:H24"/>
    <mergeCell ref="A28:H28"/>
    <mergeCell ref="A29:C29"/>
    <mergeCell ref="A30:H30"/>
    <mergeCell ref="A7:H7"/>
    <mergeCell ref="A8:B8"/>
    <mergeCell ref="C8:D8"/>
    <mergeCell ref="F8:H8"/>
    <mergeCell ref="A10:B10"/>
    <mergeCell ref="C10:E10"/>
    <mergeCell ref="G10:H10"/>
    <mergeCell ref="A4:B4"/>
    <mergeCell ref="C4:H4"/>
    <mergeCell ref="A5:H5"/>
    <mergeCell ref="A6:B6"/>
    <mergeCell ref="C6:E6"/>
    <mergeCell ref="G6:H6"/>
    <mergeCell ref="C3:H3"/>
    <mergeCell ref="A1:D2"/>
    <mergeCell ref="E1:F1"/>
    <mergeCell ref="G1:H1"/>
    <mergeCell ref="E2:F2"/>
    <mergeCell ref="G2:H2"/>
  </mergeCells>
  <conditionalFormatting sqref="G29">
    <cfRule type="cellIs" dxfId="1" priority="1" stopIfTrue="1" operator="lessThan">
      <formula>0</formula>
    </cfRule>
    <cfRule type="cellIs" dxfId="0" priority="2" stopIfTrue="1" operator="greaterThan">
      <formula>0</formula>
    </cfRule>
  </conditionalFormatting>
  <dataValidations count="10">
    <dataValidation type="decimal" errorStyle="warning" allowBlank="1" showInputMessage="1" showErrorMessage="1" errorTitle="ACHTUNG" error="Bitte den Betrag nachprüfen." promptTitle="Auskunft" prompt="Geben sie hier die einkassierten Beiträge ein. Dieser Betrag wird automatisch von den Spesen abgezogen._x000a_Wenn der Saldo dieser Abrechnung zugunsten der WSSV, Betrag ist auf PC 17-222944-1 einzuzahlen, mit Konto-Nr._x000a_Danke." sqref="F25:F26" xr:uid="{36487EA6-B21A-4B3D-AC08-8022896472B3}">
      <formula1>0</formula1>
      <formula2>5000</formula2>
    </dataValidation>
    <dataValidation type="decimal" operator="lessThan" allowBlank="1" showInputMessage="1" showErrorMessage="1" errorTitle="FEHLER" error="Der maximal annehmabar Betrag ist Frs. 2'000.00." promptTitle="Auskunft" prompt="In diesen Zellen werden alle ausbezahlten Spesen gemäss Belegen eingetragen._x000a_Es ist möglich verschiedene Spesen in einer Zelle zusammenzustellen." sqref="G21:G23" xr:uid="{4C218C49-E86D-41B5-B351-EBA359339C7F}">
      <formula1>2000</formula1>
    </dataValidation>
    <dataValidation type="decimal" allowBlank="1" showInputMessage="1" promptTitle="Auskunft" prompt="Billetspesen hier eintragen._x000a_TICKET BEILEGEN" sqref="G19" xr:uid="{3DAE67E5-44D1-4090-A0DF-332CF7202444}">
      <formula1>0</formula1>
      <formula2>500</formula2>
    </dataValidation>
    <dataValidation type="whole" allowBlank="1" showInputMessage="1" showErrorMessage="1" errorTitle="STOP !" error="Der genehmige Kilometerleistung beträgt msx. 1'000 km." promptTitle="Aunskunft" prompt="Gefahrene KM eingeben. Die Kalkulation erfolgt in der rechten Zelle automatisch, bei Fahrgemeinschaften, untenstehende Zelle benützen." sqref="F18" xr:uid="{E6266C51-BA6D-4B2A-9677-A5AFFC5ED8EA}">
      <formula1>0</formula1>
      <formula2>1000</formula2>
    </dataValidation>
    <dataValidation type="decimal" allowBlank="1" showInputMessage="1" showErrorMessage="1" promptTitle="Auskunft" prompt="Die Mittag- und Abendessen werden höchstens bis Fr. 25.00/Fr.35.00 pro Person entschädigt und Frühstück Fr. 8.00 sofern dies nicht in der Hotelquittung inbegriffen ist._x000a_QUITTUNG BEILEGEN." sqref="G16" xr:uid="{267C904E-7EF5-4078-9F0D-B8DCC6CC9D12}">
      <formula1>0</formula1>
      <formula2>600</formula2>
    </dataValidation>
    <dataValidation type="decimal" errorStyle="warning" allowBlank="1" showInputMessage="1" showErrorMessage="1" errorTitle="Achtung" error="Le montant doit être compris entre fr. 0.00 et fr. 300.00_x000a_Der Betrag muss innert Frs. 0.00 und 320.00 maximum." promptTitle="Auskunft" prompt="Gemäss beigelegter Rechnung, max. Fr. 120.00/150.00 pro Personn und pro Nacht._x000a_QUITTUNG UNBEDINGT BEILEGEN" sqref="G15" xr:uid="{5B5CB895-9EE8-4FF2-B67F-7E232ED7B09C}">
      <formula1>0</formula1>
      <formula2>300</formula2>
    </dataValidation>
    <dataValidation type="decimal" errorStyle="warning" allowBlank="1" showInputMessage="1" showErrorMessage="1" errorTitle="Falsche Wert" error="Der Betrag muss innert Frs. 0.00 un 320.00 maxium." promptTitle="Tagesentschädigung" prompt="Tagesentschädigung gemäss Tabelle:_x000a_1/2= Tag Fr. 30.00 bzw. Fr. 40.00 bei Sonn- und Feiertagen oder Ferien während der Woche._x000a_1 Tag= Fr. 50.00 bzw. Fr. 80.00 bei Sonn- und Feiertagen oder Ferien während der Woche." sqref="G12" xr:uid="{4917156F-F14E-4761-9265-67A2D4931B3B}">
      <formula1>0</formula1>
      <formula2>320</formula2>
    </dataValidation>
    <dataValidation allowBlank="1" showInputMessage="1" promptTitle="Datum der Anlass" prompt="Datum des Anlasses, wer Spesen bringt" sqref="C8:D8" xr:uid="{A988742B-730A-4322-8CCA-8A8FEE3FC255}"/>
    <dataValidation allowBlank="1" showInputMessage="1" promptTitle="Nummer der Abrechnung" prompt="In der Reihenfoglen Ihrer Abrechnungen numerieren :_x000a_01/2016, 02/2016, ..." sqref="G2:H2" xr:uid="{4E141872-86C8-49B8-854A-8C5F5DAEE869}"/>
    <dataValidation type="date" errorStyle="warning" allowBlank="1" showInputMessage="1" showErrorMessage="1" errorTitle="FEHLER" error="Bitte, Datum in folgender format eintippen :_x000a_tt.mm.jjjj" promptTitle="Datum Eingeben" prompt="Datum der Abrechnung eingeben" sqref="E2:F2" xr:uid="{BA23979F-32F7-477F-A310-FB19629FF5E3}">
      <formula1>38718</formula1>
      <formula2>73050</formula2>
    </dataValidation>
  </dataValidations>
  <pageMargins left="0.62992125984251968" right="0.39370078740157483" top="0.47244094488188981" bottom="0.47244094488188981" header="0.51181102362204722" footer="0.47244094488188981"/>
  <pageSetup paperSize="9" orientation="portrait" r:id="rId1"/>
  <headerFooter alignWithMargins="0">
    <oddFooter>&amp;R&amp;6&amp;D - &amp;T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showInputMessage="1" showErrorMessage="1" errorTitle="Erreur" error="Ce numéro ne figure pas dans le plan comptable. Voir avec caissier !" promptTitle="Saisir un compte" prompt="Sélectionner un numero de compte selon liste du plan comptable" xr:uid="{3FD3CCD9-E037-4ADB-AF58-8FE3DC945CF9}">
          <x14:formula1>
            <xm:f>PlanComptable2018!$B$106:$B$282</xm:f>
          </x14:formula1>
          <xm:sqref>G6:H6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37"/>
  <sheetViews>
    <sheetView zoomScaleNormal="100" workbookViewId="0">
      <selection activeCell="A13" sqref="A13"/>
    </sheetView>
  </sheetViews>
  <sheetFormatPr baseColWidth="10" defaultRowHeight="15.75" x14ac:dyDescent="0.25"/>
  <cols>
    <col min="1" max="1" width="7.85546875" style="183" customWidth="1"/>
    <col min="2" max="2" width="25.85546875" style="183" customWidth="1"/>
    <col min="3" max="3" width="8.7109375" style="183" customWidth="1"/>
    <col min="4" max="4" width="11.140625" style="183" bestFit="1" customWidth="1"/>
    <col min="5" max="5" width="11.42578125" style="183"/>
    <col min="6" max="6" width="11" style="183" customWidth="1"/>
    <col min="7" max="7" width="10.7109375" style="183" customWidth="1"/>
    <col min="8" max="8" width="35.140625" style="183" customWidth="1"/>
    <col min="9" max="9" width="10.140625" style="183" customWidth="1"/>
    <col min="10" max="10" width="2.85546875" style="183" customWidth="1"/>
    <col min="11" max="16384" width="11.42578125" style="183"/>
  </cols>
  <sheetData>
    <row r="1" spans="1:10" x14ac:dyDescent="0.25">
      <c r="J1" s="461" t="s">
        <v>485</v>
      </c>
    </row>
    <row r="2" spans="1:10" x14ac:dyDescent="0.25">
      <c r="J2" s="461"/>
    </row>
    <row r="3" spans="1:10" ht="18.75" x14ac:dyDescent="0.25">
      <c r="C3" s="462" t="s">
        <v>486</v>
      </c>
      <c r="D3" s="462"/>
      <c r="E3" s="462"/>
      <c r="F3" s="462"/>
      <c r="G3" s="462"/>
      <c r="H3" s="462"/>
      <c r="I3" s="462"/>
      <c r="J3" s="461"/>
    </row>
    <row r="4" spans="1:10" x14ac:dyDescent="0.25">
      <c r="I4" s="184"/>
      <c r="J4" s="461"/>
    </row>
    <row r="5" spans="1:10" ht="18" customHeight="1" x14ac:dyDescent="0.25">
      <c r="B5" s="185"/>
      <c r="D5" s="463" t="s">
        <v>487</v>
      </c>
      <c r="E5" s="463"/>
      <c r="F5" s="464"/>
      <c r="G5" s="464"/>
      <c r="H5" s="464"/>
      <c r="I5" s="464"/>
      <c r="J5" s="186"/>
    </row>
    <row r="6" spans="1:10" x14ac:dyDescent="0.25">
      <c r="D6" s="463" t="s">
        <v>488</v>
      </c>
      <c r="E6" s="463"/>
      <c r="F6" s="464"/>
      <c r="G6" s="465"/>
      <c r="H6" s="465"/>
      <c r="I6" s="465"/>
      <c r="J6" s="187"/>
    </row>
    <row r="7" spans="1:10" ht="16.5" thickBot="1" x14ac:dyDescent="0.3">
      <c r="B7" s="188"/>
      <c r="D7" s="463" t="s">
        <v>502</v>
      </c>
      <c r="E7" s="466"/>
      <c r="F7" s="467"/>
      <c r="G7" s="465"/>
      <c r="H7" s="465"/>
      <c r="I7" s="465"/>
      <c r="J7" s="189"/>
    </row>
    <row r="8" spans="1:10" ht="18.75" thickBot="1" x14ac:dyDescent="0.3">
      <c r="B8" s="188"/>
      <c r="D8" s="463" t="s">
        <v>503</v>
      </c>
      <c r="E8" s="466"/>
      <c r="F8" s="190"/>
      <c r="G8" s="191"/>
      <c r="H8" s="192" t="s">
        <v>491</v>
      </c>
      <c r="I8" s="402"/>
      <c r="J8" s="403"/>
    </row>
    <row r="9" spans="1:10" x14ac:dyDescent="0.25">
      <c r="B9" s="188"/>
      <c r="C9" s="188"/>
      <c r="G9" s="188"/>
      <c r="H9" s="225" t="s">
        <v>490</v>
      </c>
      <c r="I9" s="469" t="s">
        <v>550</v>
      </c>
      <c r="J9" s="470"/>
    </row>
    <row r="10" spans="1:10" x14ac:dyDescent="0.25">
      <c r="B10" s="188"/>
      <c r="C10" s="188"/>
      <c r="D10" s="188"/>
      <c r="E10" s="188"/>
      <c r="F10" s="188"/>
      <c r="G10" s="188"/>
      <c r="H10" s="188"/>
      <c r="I10" s="188"/>
      <c r="J10" s="188"/>
    </row>
    <row r="11" spans="1:10" ht="25.5" x14ac:dyDescent="0.25">
      <c r="A11" s="193" t="s">
        <v>504</v>
      </c>
      <c r="B11" s="194" t="s">
        <v>505</v>
      </c>
      <c r="C11" s="193" t="s">
        <v>492</v>
      </c>
      <c r="D11" s="195" t="s">
        <v>493</v>
      </c>
      <c r="E11" s="193" t="s">
        <v>494</v>
      </c>
      <c r="F11" s="195" t="s">
        <v>493</v>
      </c>
      <c r="G11" s="196" t="s">
        <v>495</v>
      </c>
      <c r="H11" s="194" t="s">
        <v>496</v>
      </c>
      <c r="I11" s="195" t="s">
        <v>308</v>
      </c>
    </row>
    <row r="12" spans="1:10" ht="17.25" customHeight="1" x14ac:dyDescent="0.25">
      <c r="A12" s="202"/>
      <c r="B12" s="198"/>
      <c r="C12" s="199"/>
      <c r="D12" s="200">
        <f>C12*0.6</f>
        <v>0</v>
      </c>
      <c r="E12" s="199"/>
      <c r="F12" s="201"/>
      <c r="G12" s="201"/>
      <c r="H12" s="202"/>
      <c r="I12" s="203">
        <f>D12+F12+G12</f>
        <v>0</v>
      </c>
      <c r="J12" s="187"/>
    </row>
    <row r="13" spans="1:10" ht="17.25" customHeight="1" x14ac:dyDescent="0.25">
      <c r="A13" s="202"/>
      <c r="B13" s="198"/>
      <c r="C13" s="199"/>
      <c r="D13" s="200">
        <f t="shared" ref="D13:D27" si="0">C13*0.6</f>
        <v>0</v>
      </c>
      <c r="E13" s="199"/>
      <c r="F13" s="201"/>
      <c r="G13" s="201"/>
      <c r="H13" s="202"/>
      <c r="I13" s="203">
        <f t="shared" ref="I13:I27" si="1">D13+F13+G13</f>
        <v>0</v>
      </c>
      <c r="J13" s="187"/>
    </row>
    <row r="14" spans="1:10" ht="17.25" customHeight="1" x14ac:dyDescent="0.25">
      <c r="A14" s="202"/>
      <c r="B14" s="198"/>
      <c r="C14" s="199"/>
      <c r="D14" s="200">
        <f t="shared" si="0"/>
        <v>0</v>
      </c>
      <c r="E14" s="199"/>
      <c r="F14" s="201"/>
      <c r="G14" s="201"/>
      <c r="H14" s="202"/>
      <c r="I14" s="203">
        <f t="shared" si="1"/>
        <v>0</v>
      </c>
      <c r="J14" s="187"/>
    </row>
    <row r="15" spans="1:10" ht="17.25" customHeight="1" x14ac:dyDescent="0.25">
      <c r="A15" s="202"/>
      <c r="B15" s="198"/>
      <c r="C15" s="199"/>
      <c r="D15" s="200">
        <f t="shared" si="0"/>
        <v>0</v>
      </c>
      <c r="E15" s="199"/>
      <c r="F15" s="201"/>
      <c r="G15" s="201"/>
      <c r="H15" s="202"/>
      <c r="I15" s="203">
        <f t="shared" si="1"/>
        <v>0</v>
      </c>
      <c r="J15" s="187"/>
    </row>
    <row r="16" spans="1:10" ht="17.25" customHeight="1" x14ac:dyDescent="0.25">
      <c r="A16" s="202"/>
      <c r="B16" s="198"/>
      <c r="C16" s="199"/>
      <c r="D16" s="200">
        <f t="shared" si="0"/>
        <v>0</v>
      </c>
      <c r="E16" s="199"/>
      <c r="F16" s="201"/>
      <c r="G16" s="201"/>
      <c r="H16" s="202"/>
      <c r="I16" s="203">
        <f t="shared" si="1"/>
        <v>0</v>
      </c>
      <c r="J16" s="187"/>
    </row>
    <row r="17" spans="1:10" ht="17.25" customHeight="1" x14ac:dyDescent="0.25">
      <c r="A17" s="202"/>
      <c r="B17" s="198"/>
      <c r="C17" s="199"/>
      <c r="D17" s="200">
        <f t="shared" si="0"/>
        <v>0</v>
      </c>
      <c r="E17" s="199"/>
      <c r="F17" s="201"/>
      <c r="G17" s="201"/>
      <c r="H17" s="202"/>
      <c r="I17" s="203">
        <f t="shared" si="1"/>
        <v>0</v>
      </c>
      <c r="J17" s="187"/>
    </row>
    <row r="18" spans="1:10" ht="17.25" customHeight="1" x14ac:dyDescent="0.25">
      <c r="A18" s="202"/>
      <c r="B18" s="198"/>
      <c r="C18" s="199"/>
      <c r="D18" s="200">
        <f t="shared" si="0"/>
        <v>0</v>
      </c>
      <c r="E18" s="199"/>
      <c r="F18" s="201"/>
      <c r="G18" s="201"/>
      <c r="H18" s="202"/>
      <c r="I18" s="203">
        <f t="shared" si="1"/>
        <v>0</v>
      </c>
      <c r="J18" s="187"/>
    </row>
    <row r="19" spans="1:10" ht="17.25" customHeight="1" x14ac:dyDescent="0.25">
      <c r="A19" s="202"/>
      <c r="B19" s="198"/>
      <c r="C19" s="199"/>
      <c r="D19" s="200">
        <f t="shared" si="0"/>
        <v>0</v>
      </c>
      <c r="E19" s="199"/>
      <c r="F19" s="201"/>
      <c r="G19" s="201"/>
      <c r="H19" s="202"/>
      <c r="I19" s="203">
        <f t="shared" si="1"/>
        <v>0</v>
      </c>
      <c r="J19" s="187"/>
    </row>
    <row r="20" spans="1:10" ht="17.25" customHeight="1" x14ac:dyDescent="0.25">
      <c r="A20" s="202"/>
      <c r="B20" s="198"/>
      <c r="C20" s="199"/>
      <c r="D20" s="200">
        <f t="shared" si="0"/>
        <v>0</v>
      </c>
      <c r="E20" s="199"/>
      <c r="F20" s="201"/>
      <c r="G20" s="201"/>
      <c r="H20" s="202"/>
      <c r="I20" s="203">
        <f t="shared" si="1"/>
        <v>0</v>
      </c>
      <c r="J20" s="187"/>
    </row>
    <row r="21" spans="1:10" ht="17.25" customHeight="1" x14ac:dyDescent="0.25">
      <c r="A21" s="202"/>
      <c r="B21" s="198"/>
      <c r="C21" s="199"/>
      <c r="D21" s="200">
        <f t="shared" si="0"/>
        <v>0</v>
      </c>
      <c r="E21" s="199"/>
      <c r="F21" s="201"/>
      <c r="G21" s="201"/>
      <c r="H21" s="202"/>
      <c r="I21" s="203">
        <f t="shared" si="1"/>
        <v>0</v>
      </c>
      <c r="J21" s="187"/>
    </row>
    <row r="22" spans="1:10" ht="17.25" customHeight="1" x14ac:dyDescent="0.25">
      <c r="A22" s="202"/>
      <c r="B22" s="198"/>
      <c r="C22" s="199"/>
      <c r="D22" s="200">
        <f t="shared" si="0"/>
        <v>0</v>
      </c>
      <c r="E22" s="199"/>
      <c r="F22" s="201"/>
      <c r="G22" s="201"/>
      <c r="H22" s="202"/>
      <c r="I22" s="203">
        <f t="shared" si="1"/>
        <v>0</v>
      </c>
      <c r="J22" s="187"/>
    </row>
    <row r="23" spans="1:10" ht="17.25" customHeight="1" x14ac:dyDescent="0.25">
      <c r="A23" s="202"/>
      <c r="B23" s="198"/>
      <c r="C23" s="199"/>
      <c r="D23" s="200">
        <f t="shared" si="0"/>
        <v>0</v>
      </c>
      <c r="E23" s="199"/>
      <c r="F23" s="201"/>
      <c r="G23" s="201"/>
      <c r="H23" s="202"/>
      <c r="I23" s="203">
        <f t="shared" si="1"/>
        <v>0</v>
      </c>
      <c r="J23" s="187"/>
    </row>
    <row r="24" spans="1:10" ht="17.25" customHeight="1" x14ac:dyDescent="0.25">
      <c r="A24" s="202"/>
      <c r="B24" s="198"/>
      <c r="C24" s="199"/>
      <c r="D24" s="200">
        <f t="shared" si="0"/>
        <v>0</v>
      </c>
      <c r="E24" s="199"/>
      <c r="F24" s="201"/>
      <c r="G24" s="201"/>
      <c r="H24" s="202"/>
      <c r="I24" s="203">
        <f t="shared" si="1"/>
        <v>0</v>
      </c>
      <c r="J24" s="187"/>
    </row>
    <row r="25" spans="1:10" ht="17.25" customHeight="1" x14ac:dyDescent="0.25">
      <c r="A25" s="202"/>
      <c r="B25" s="198"/>
      <c r="C25" s="199"/>
      <c r="D25" s="200">
        <f t="shared" si="0"/>
        <v>0</v>
      </c>
      <c r="E25" s="199"/>
      <c r="F25" s="201"/>
      <c r="G25" s="201"/>
      <c r="H25" s="202"/>
      <c r="I25" s="203">
        <f t="shared" si="1"/>
        <v>0</v>
      </c>
      <c r="J25" s="187"/>
    </row>
    <row r="26" spans="1:10" ht="17.25" customHeight="1" x14ac:dyDescent="0.25">
      <c r="A26" s="202"/>
      <c r="B26" s="198"/>
      <c r="C26" s="199"/>
      <c r="D26" s="200">
        <f t="shared" si="0"/>
        <v>0</v>
      </c>
      <c r="E26" s="199"/>
      <c r="F26" s="201"/>
      <c r="G26" s="201"/>
      <c r="H26" s="202"/>
      <c r="I26" s="203">
        <f t="shared" si="1"/>
        <v>0</v>
      </c>
      <c r="J26" s="187"/>
    </row>
    <row r="27" spans="1:10" ht="17.25" customHeight="1" x14ac:dyDescent="0.25">
      <c r="A27" s="202"/>
      <c r="B27" s="198"/>
      <c r="C27" s="199"/>
      <c r="D27" s="200">
        <f t="shared" si="0"/>
        <v>0</v>
      </c>
      <c r="E27" s="199"/>
      <c r="F27" s="201"/>
      <c r="G27" s="201"/>
      <c r="H27" s="202"/>
      <c r="I27" s="203">
        <f t="shared" si="1"/>
        <v>0</v>
      </c>
      <c r="J27" s="187"/>
    </row>
    <row r="28" spans="1:10" ht="17.25" customHeight="1" x14ac:dyDescent="0.25">
      <c r="B28" s="204" t="s">
        <v>497</v>
      </c>
      <c r="C28" s="205"/>
      <c r="D28" s="206"/>
      <c r="E28" s="205"/>
      <c r="F28" s="206"/>
      <c r="G28" s="201"/>
      <c r="H28" s="202"/>
      <c r="I28" s="203">
        <f>G28</f>
        <v>0</v>
      </c>
      <c r="J28" s="187"/>
    </row>
    <row r="29" spans="1:10" ht="17.25" customHeight="1" x14ac:dyDescent="0.25">
      <c r="B29" s="204" t="s">
        <v>498</v>
      </c>
      <c r="C29" s="205"/>
      <c r="D29" s="203">
        <f>SUM(D12:D27)</f>
        <v>0</v>
      </c>
      <c r="E29" s="205"/>
      <c r="F29" s="203">
        <f>SUM(F12:F27)</f>
        <v>0</v>
      </c>
      <c r="G29" s="203">
        <f>SUM(G12:G28)</f>
        <v>0</v>
      </c>
      <c r="H29" s="207"/>
      <c r="I29" s="203">
        <f>SUM(I12:I28)</f>
        <v>0</v>
      </c>
      <c r="J29" s="187"/>
    </row>
    <row r="30" spans="1:10" ht="9" customHeight="1" x14ac:dyDescent="0.25">
      <c r="B30" s="188"/>
      <c r="C30" s="188"/>
      <c r="D30" s="188"/>
      <c r="E30" s="188"/>
      <c r="F30" s="188"/>
      <c r="G30" s="188"/>
      <c r="H30" s="188"/>
      <c r="I30" s="188"/>
      <c r="J30" s="188"/>
    </row>
    <row r="31" spans="1:10" x14ac:dyDescent="0.25">
      <c r="B31" s="468" t="s">
        <v>252</v>
      </c>
      <c r="C31" s="468"/>
      <c r="D31" s="468"/>
      <c r="E31" s="468"/>
      <c r="F31" s="468"/>
      <c r="G31" s="468"/>
      <c r="H31" s="468"/>
      <c r="I31" s="468"/>
      <c r="J31" s="189"/>
    </row>
    <row r="32" spans="1:10" x14ac:dyDescent="0.25">
      <c r="B32" s="460" t="s">
        <v>500</v>
      </c>
      <c r="C32" s="460"/>
      <c r="D32" s="460"/>
      <c r="E32" s="460"/>
      <c r="F32" s="460"/>
      <c r="G32" s="460"/>
      <c r="H32" s="460"/>
      <c r="I32" s="460"/>
      <c r="J32" s="189"/>
    </row>
    <row r="33" spans="2:10" ht="9" customHeight="1" x14ac:dyDescent="0.25"/>
    <row r="34" spans="2:10" ht="31.5" customHeight="1" x14ac:dyDescent="0.25">
      <c r="B34" s="471" t="s">
        <v>249</v>
      </c>
      <c r="C34" s="471"/>
      <c r="D34" s="471"/>
      <c r="E34" s="471"/>
      <c r="F34" s="472" t="s">
        <v>501</v>
      </c>
      <c r="G34" s="474"/>
      <c r="H34" s="474"/>
      <c r="I34" s="474"/>
    </row>
    <row r="35" spans="2:10" ht="31.5" customHeight="1" x14ac:dyDescent="0.25">
      <c r="B35" s="475" t="s">
        <v>251</v>
      </c>
      <c r="C35" s="476"/>
      <c r="D35" s="476"/>
      <c r="E35" s="477"/>
      <c r="F35" s="473"/>
      <c r="G35" s="474"/>
      <c r="H35" s="474"/>
      <c r="I35" s="474"/>
    </row>
    <row r="36" spans="2:10" ht="9" customHeight="1" thickBot="1" x14ac:dyDescent="0.3"/>
    <row r="37" spans="2:10" ht="24" thickBot="1" x14ac:dyDescent="0.3">
      <c r="B37" s="208" t="s">
        <v>253</v>
      </c>
      <c r="C37" s="230"/>
      <c r="D37" s="209" t="s">
        <v>254</v>
      </c>
      <c r="E37" s="231"/>
      <c r="F37" s="210" t="s">
        <v>255</v>
      </c>
      <c r="G37" s="478"/>
      <c r="H37" s="478"/>
      <c r="I37" s="479"/>
      <c r="J37" s="188"/>
    </row>
  </sheetData>
  <sheetProtection algorithmName="SHA-512" hashValue="FGKQMWc84bPqpKkCD2jPJw5/vGdOypeMS/SHUnmyYqFJOXb1ZbwLuY+UlB+UCv0aofUmW2X1RgdxJpqnxgcMbA==" saltValue="ILutfk6X1wHoaSMVse7/+w==" spinCount="100000" sheet="1" objects="1" scenarios="1" selectLockedCells="1"/>
  <protectedRanges>
    <protectedRange sqref="C34" name="Decompte"/>
    <protectedRange sqref="I8:J8" name="Decompte_2"/>
  </protectedRanges>
  <mergeCells count="18">
    <mergeCell ref="B34:E34"/>
    <mergeCell ref="F34:F35"/>
    <mergeCell ref="G34:I35"/>
    <mergeCell ref="B35:E35"/>
    <mergeCell ref="G37:I37"/>
    <mergeCell ref="B32:I32"/>
    <mergeCell ref="J1:J4"/>
    <mergeCell ref="C3:I3"/>
    <mergeCell ref="D5:E5"/>
    <mergeCell ref="F5:I5"/>
    <mergeCell ref="D6:E6"/>
    <mergeCell ref="F6:I6"/>
    <mergeCell ref="D7:E7"/>
    <mergeCell ref="F7:I7"/>
    <mergeCell ref="D8:E8"/>
    <mergeCell ref="I8:J8"/>
    <mergeCell ref="B31:I31"/>
    <mergeCell ref="I9:J9"/>
  </mergeCells>
  <dataValidations count="1">
    <dataValidation allowBlank="1" showInputMessage="1" promptTitle="Numéro comptable" prompt="Selon plan comptable de la FSVT. Cette donnée est importante pour une bonne répartition des frais en fonction des comptes de charges." sqref="E37" xr:uid="{00000000-0002-0000-0500-000000000000}"/>
  </dataValidations>
  <pageMargins left="0.78740157480314965" right="0.59055118110236227" top="0.19685039370078741" bottom="0.59055118110236227" header="0.51181102362204722" footer="0.51181102362204722"/>
  <pageSetup paperSize="9" scale="65" orientation="portrait" r:id="rId1"/>
  <headerFooter scaleWithDoc="0" alignWithMargins="0">
    <oddFooter>&amp;R&amp;8&amp;D &amp;T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showInputMessage="1" showErrorMessage="1" errorTitle="Erreur" error="Ce numéro ne figure pas dans le plan comptable. Voir avec caissier !" promptTitle="Saisir un compte" prompt="Sélectionner un numero de compte selon liste du plan comptable" xr:uid="{C0996D24-B935-4327-BE9E-27D0FBF6419C}">
          <x14:formula1>
            <xm:f>PlanComptable2018!$B$106:$B$282</xm:f>
          </x14:formula1>
          <xm:sqref>I8:J8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55AB2-360F-46F7-B55E-81CC3742BAE4}">
  <sheetPr>
    <pageSetUpPr fitToPage="1"/>
  </sheetPr>
  <dimension ref="A1:J33"/>
  <sheetViews>
    <sheetView zoomScaleNormal="100" workbookViewId="0">
      <selection activeCell="A13" sqref="A13"/>
    </sheetView>
  </sheetViews>
  <sheetFormatPr baseColWidth="10" defaultRowHeight="15.75" x14ac:dyDescent="0.25"/>
  <cols>
    <col min="1" max="1" width="9.85546875" style="183" bestFit="1" customWidth="1"/>
    <col min="2" max="2" width="24.7109375" style="183" bestFit="1" customWidth="1"/>
    <col min="3" max="3" width="8.7109375" style="183" customWidth="1"/>
    <col min="4" max="4" width="11.140625" style="183" bestFit="1" customWidth="1"/>
    <col min="5" max="5" width="11.42578125" style="183"/>
    <col min="6" max="6" width="11" style="183" customWidth="1"/>
    <col min="7" max="7" width="10.7109375" style="183" customWidth="1"/>
    <col min="8" max="8" width="30.7109375" style="183" customWidth="1"/>
    <col min="9" max="9" width="10.140625" style="183" customWidth="1"/>
    <col min="10" max="10" width="2.85546875" style="183" customWidth="1"/>
    <col min="11" max="16384" width="11.42578125" style="183"/>
  </cols>
  <sheetData>
    <row r="1" spans="1:10" x14ac:dyDescent="0.25">
      <c r="J1" s="461" t="s">
        <v>485</v>
      </c>
    </row>
    <row r="2" spans="1:10" x14ac:dyDescent="0.25">
      <c r="J2" s="461"/>
    </row>
    <row r="3" spans="1:10" ht="18.75" x14ac:dyDescent="0.25">
      <c r="C3" s="462" t="s">
        <v>486</v>
      </c>
      <c r="D3" s="462"/>
      <c r="E3" s="462"/>
      <c r="F3" s="462"/>
      <c r="G3" s="462"/>
      <c r="H3" s="462"/>
      <c r="I3" s="462"/>
      <c r="J3" s="461"/>
    </row>
    <row r="4" spans="1:10" x14ac:dyDescent="0.25">
      <c r="I4" s="184"/>
      <c r="J4" s="461"/>
    </row>
    <row r="5" spans="1:10" ht="18" customHeight="1" x14ac:dyDescent="0.25">
      <c r="B5" s="185"/>
      <c r="D5" s="463" t="s">
        <v>487</v>
      </c>
      <c r="E5" s="463"/>
      <c r="F5" s="464"/>
      <c r="G5" s="464"/>
      <c r="H5" s="464"/>
      <c r="I5" s="464"/>
      <c r="J5" s="186"/>
    </row>
    <row r="6" spans="1:10" x14ac:dyDescent="0.25">
      <c r="D6" s="463" t="s">
        <v>488</v>
      </c>
      <c r="E6" s="463"/>
      <c r="F6" s="464"/>
      <c r="G6" s="465"/>
      <c r="H6" s="465"/>
      <c r="I6" s="465"/>
      <c r="J6" s="187"/>
    </row>
    <row r="7" spans="1:10" ht="16.5" thickBot="1" x14ac:dyDescent="0.3">
      <c r="B7" s="188"/>
      <c r="D7" s="463" t="s">
        <v>489</v>
      </c>
      <c r="E7" s="466"/>
      <c r="F7" s="467"/>
      <c r="G7" s="465"/>
      <c r="H7" s="465"/>
      <c r="I7" s="465"/>
      <c r="J7" s="189"/>
    </row>
    <row r="8" spans="1:10" ht="18.75" thickBot="1" x14ac:dyDescent="0.3">
      <c r="B8" s="188"/>
      <c r="D8" s="463" t="s">
        <v>490</v>
      </c>
      <c r="E8" s="466"/>
      <c r="F8" s="226" t="s">
        <v>550</v>
      </c>
      <c r="G8" s="191"/>
      <c r="H8" s="192" t="s">
        <v>491</v>
      </c>
      <c r="I8" s="402"/>
      <c r="J8" s="403"/>
    </row>
    <row r="9" spans="1:10" x14ac:dyDescent="0.25">
      <c r="B9" s="188"/>
      <c r="C9" s="188"/>
      <c r="G9" s="188"/>
      <c r="H9" s="188"/>
      <c r="I9" s="188"/>
      <c r="J9" s="188"/>
    </row>
    <row r="10" spans="1:10" x14ac:dyDescent="0.25">
      <c r="B10" s="188"/>
      <c r="C10" s="188"/>
      <c r="D10" s="188"/>
      <c r="E10" s="188"/>
      <c r="F10" s="188"/>
      <c r="G10" s="188"/>
      <c r="H10" s="188"/>
      <c r="I10" s="188"/>
      <c r="J10" s="188"/>
    </row>
    <row r="11" spans="1:10" ht="25.5" x14ac:dyDescent="0.25">
      <c r="A11" s="193" t="s">
        <v>223</v>
      </c>
      <c r="B11" s="194" t="s">
        <v>224</v>
      </c>
      <c r="C11" s="193" t="s">
        <v>492</v>
      </c>
      <c r="D11" s="195" t="s">
        <v>493</v>
      </c>
      <c r="E11" s="193" t="s">
        <v>494</v>
      </c>
      <c r="F11" s="195" t="s">
        <v>493</v>
      </c>
      <c r="G11" s="196" t="s">
        <v>495</v>
      </c>
      <c r="H11" s="194" t="s">
        <v>496</v>
      </c>
      <c r="I11" s="195" t="s">
        <v>308</v>
      </c>
    </row>
    <row r="12" spans="1:10" ht="17.25" customHeight="1" x14ac:dyDescent="0.25">
      <c r="A12" s="197"/>
      <c r="B12" s="198"/>
      <c r="C12" s="199"/>
      <c r="D12" s="200">
        <f>C12*0.6</f>
        <v>0</v>
      </c>
      <c r="E12" s="199"/>
      <c r="F12" s="201"/>
      <c r="G12" s="201"/>
      <c r="H12" s="202"/>
      <c r="I12" s="203">
        <f>D12+F12+G12</f>
        <v>0</v>
      </c>
      <c r="J12" s="187"/>
    </row>
    <row r="13" spans="1:10" ht="17.25" customHeight="1" x14ac:dyDescent="0.25">
      <c r="A13" s="197"/>
      <c r="B13" s="198"/>
      <c r="C13" s="199"/>
      <c r="D13" s="200">
        <f t="shared" ref="D13:D23" si="0">C13*0.6</f>
        <v>0</v>
      </c>
      <c r="E13" s="199"/>
      <c r="F13" s="201"/>
      <c r="G13" s="201"/>
      <c r="H13" s="202"/>
      <c r="I13" s="203">
        <f t="shared" ref="I13:I23" si="1">D13+F13+G13</f>
        <v>0</v>
      </c>
      <c r="J13" s="187"/>
    </row>
    <row r="14" spans="1:10" ht="17.25" customHeight="1" x14ac:dyDescent="0.25">
      <c r="A14" s="197"/>
      <c r="B14" s="198"/>
      <c r="C14" s="199"/>
      <c r="D14" s="200">
        <f t="shared" si="0"/>
        <v>0</v>
      </c>
      <c r="E14" s="199"/>
      <c r="F14" s="201"/>
      <c r="G14" s="201"/>
      <c r="H14" s="202"/>
      <c r="I14" s="203">
        <f t="shared" si="1"/>
        <v>0</v>
      </c>
      <c r="J14" s="187"/>
    </row>
    <row r="15" spans="1:10" ht="17.25" customHeight="1" x14ac:dyDescent="0.25">
      <c r="A15" s="197"/>
      <c r="B15" s="198"/>
      <c r="C15" s="199"/>
      <c r="D15" s="200">
        <f t="shared" si="0"/>
        <v>0</v>
      </c>
      <c r="E15" s="199"/>
      <c r="F15" s="201"/>
      <c r="G15" s="201"/>
      <c r="H15" s="202"/>
      <c r="I15" s="203">
        <f t="shared" si="1"/>
        <v>0</v>
      </c>
      <c r="J15" s="187"/>
    </row>
    <row r="16" spans="1:10" ht="17.25" customHeight="1" x14ac:dyDescent="0.25">
      <c r="A16" s="197"/>
      <c r="B16" s="198"/>
      <c r="C16" s="199"/>
      <c r="D16" s="200">
        <f t="shared" si="0"/>
        <v>0</v>
      </c>
      <c r="E16" s="199"/>
      <c r="F16" s="201"/>
      <c r="G16" s="201"/>
      <c r="H16" s="202"/>
      <c r="I16" s="203">
        <f t="shared" si="1"/>
        <v>0</v>
      </c>
      <c r="J16" s="187"/>
    </row>
    <row r="17" spans="1:10" ht="17.25" customHeight="1" x14ac:dyDescent="0.25">
      <c r="A17" s="197"/>
      <c r="B17" s="198"/>
      <c r="C17" s="199"/>
      <c r="D17" s="200">
        <f t="shared" si="0"/>
        <v>0</v>
      </c>
      <c r="E17" s="199"/>
      <c r="F17" s="201"/>
      <c r="G17" s="201"/>
      <c r="H17" s="202"/>
      <c r="I17" s="203">
        <f t="shared" si="1"/>
        <v>0</v>
      </c>
      <c r="J17" s="187"/>
    </row>
    <row r="18" spans="1:10" ht="17.25" customHeight="1" x14ac:dyDescent="0.25">
      <c r="A18" s="197"/>
      <c r="B18" s="198"/>
      <c r="C18" s="199"/>
      <c r="D18" s="200">
        <f t="shared" si="0"/>
        <v>0</v>
      </c>
      <c r="E18" s="199"/>
      <c r="F18" s="201"/>
      <c r="G18" s="201"/>
      <c r="H18" s="202"/>
      <c r="I18" s="203">
        <f t="shared" si="1"/>
        <v>0</v>
      </c>
      <c r="J18" s="187"/>
    </row>
    <row r="19" spans="1:10" ht="17.25" customHeight="1" x14ac:dyDescent="0.25">
      <c r="A19" s="197"/>
      <c r="B19" s="198"/>
      <c r="C19" s="199"/>
      <c r="D19" s="200">
        <f t="shared" si="0"/>
        <v>0</v>
      </c>
      <c r="E19" s="199"/>
      <c r="F19" s="201"/>
      <c r="G19" s="201"/>
      <c r="H19" s="202"/>
      <c r="I19" s="203">
        <f t="shared" si="1"/>
        <v>0</v>
      </c>
      <c r="J19" s="187"/>
    </row>
    <row r="20" spans="1:10" ht="17.25" customHeight="1" x14ac:dyDescent="0.25">
      <c r="A20" s="197"/>
      <c r="B20" s="198"/>
      <c r="C20" s="199"/>
      <c r="D20" s="200">
        <f t="shared" si="0"/>
        <v>0</v>
      </c>
      <c r="E20" s="199"/>
      <c r="F20" s="201"/>
      <c r="G20" s="201"/>
      <c r="H20" s="202"/>
      <c r="I20" s="203">
        <f t="shared" si="1"/>
        <v>0</v>
      </c>
      <c r="J20" s="187"/>
    </row>
    <row r="21" spans="1:10" ht="17.25" customHeight="1" x14ac:dyDescent="0.25">
      <c r="A21" s="197"/>
      <c r="B21" s="198"/>
      <c r="C21" s="199"/>
      <c r="D21" s="200">
        <f t="shared" si="0"/>
        <v>0</v>
      </c>
      <c r="E21" s="199"/>
      <c r="F21" s="201"/>
      <c r="G21" s="201"/>
      <c r="H21" s="202"/>
      <c r="I21" s="203">
        <f t="shared" si="1"/>
        <v>0</v>
      </c>
      <c r="J21" s="187"/>
    </row>
    <row r="22" spans="1:10" ht="17.25" customHeight="1" x14ac:dyDescent="0.25">
      <c r="A22" s="197"/>
      <c r="B22" s="198"/>
      <c r="C22" s="199"/>
      <c r="D22" s="200">
        <f t="shared" si="0"/>
        <v>0</v>
      </c>
      <c r="E22" s="199"/>
      <c r="F22" s="201"/>
      <c r="G22" s="201"/>
      <c r="H22" s="202"/>
      <c r="I22" s="203">
        <f t="shared" si="1"/>
        <v>0</v>
      </c>
      <c r="J22" s="187"/>
    </row>
    <row r="23" spans="1:10" ht="17.25" customHeight="1" x14ac:dyDescent="0.25">
      <c r="A23" s="197"/>
      <c r="B23" s="198"/>
      <c r="C23" s="199"/>
      <c r="D23" s="200">
        <f t="shared" si="0"/>
        <v>0</v>
      </c>
      <c r="E23" s="199"/>
      <c r="F23" s="201"/>
      <c r="G23" s="201"/>
      <c r="H23" s="202"/>
      <c r="I23" s="203">
        <f t="shared" si="1"/>
        <v>0</v>
      </c>
      <c r="J23" s="187"/>
    </row>
    <row r="24" spans="1:10" ht="17.25" customHeight="1" x14ac:dyDescent="0.25">
      <c r="B24" s="204" t="s">
        <v>497</v>
      </c>
      <c r="C24" s="205"/>
      <c r="D24" s="206"/>
      <c r="E24" s="205"/>
      <c r="F24" s="206"/>
      <c r="G24" s="201"/>
      <c r="H24" s="202"/>
      <c r="I24" s="203">
        <f>G24</f>
        <v>0</v>
      </c>
      <c r="J24" s="187"/>
    </row>
    <row r="25" spans="1:10" ht="17.25" customHeight="1" x14ac:dyDescent="0.25">
      <c r="B25" s="204" t="s">
        <v>498</v>
      </c>
      <c r="C25" s="205"/>
      <c r="D25" s="203">
        <f>SUM(D12:D23)</f>
        <v>0</v>
      </c>
      <c r="E25" s="205"/>
      <c r="F25" s="203">
        <f>SUM(F12:F23)</f>
        <v>0</v>
      </c>
      <c r="G25" s="203">
        <f>SUM(G12:G24)</f>
        <v>0</v>
      </c>
      <c r="H25" s="207"/>
      <c r="I25" s="203">
        <f>SUM(I12:I24)</f>
        <v>0</v>
      </c>
      <c r="J25" s="187"/>
    </row>
    <row r="26" spans="1:10" ht="9" customHeight="1" x14ac:dyDescent="0.25">
      <c r="B26" s="188"/>
      <c r="C26" s="188"/>
      <c r="D26" s="188"/>
      <c r="E26" s="188"/>
      <c r="F26" s="188"/>
      <c r="G26" s="188"/>
      <c r="H26" s="188"/>
      <c r="I26" s="188"/>
      <c r="J26" s="188"/>
    </row>
    <row r="27" spans="1:10" x14ac:dyDescent="0.25">
      <c r="B27" s="468" t="s">
        <v>499</v>
      </c>
      <c r="C27" s="468"/>
      <c r="D27" s="468"/>
      <c r="E27" s="468"/>
      <c r="F27" s="468"/>
      <c r="G27" s="468"/>
      <c r="H27" s="468"/>
      <c r="I27" s="468"/>
      <c r="J27" s="189"/>
    </row>
    <row r="28" spans="1:10" x14ac:dyDescent="0.25">
      <c r="B28" s="460" t="s">
        <v>500</v>
      </c>
      <c r="C28" s="460"/>
      <c r="D28" s="460"/>
      <c r="E28" s="460"/>
      <c r="F28" s="460"/>
      <c r="G28" s="460"/>
      <c r="H28" s="460"/>
      <c r="I28" s="460"/>
      <c r="J28" s="189"/>
    </row>
    <row r="29" spans="1:10" ht="9" customHeight="1" x14ac:dyDescent="0.25"/>
    <row r="30" spans="1:10" ht="21" customHeight="1" x14ac:dyDescent="0.25">
      <c r="B30" s="471" t="s">
        <v>249</v>
      </c>
      <c r="C30" s="471"/>
      <c r="D30" s="471"/>
      <c r="E30" s="471"/>
      <c r="F30" s="472" t="s">
        <v>501</v>
      </c>
      <c r="G30" s="474"/>
      <c r="H30" s="474"/>
      <c r="I30" s="474"/>
    </row>
    <row r="31" spans="1:10" ht="21" customHeight="1" x14ac:dyDescent="0.25">
      <c r="B31" s="475" t="s">
        <v>251</v>
      </c>
      <c r="C31" s="476"/>
      <c r="D31" s="476"/>
      <c r="E31" s="477"/>
      <c r="F31" s="473"/>
      <c r="G31" s="474"/>
      <c r="H31" s="474"/>
      <c r="I31" s="474"/>
    </row>
    <row r="32" spans="1:10" ht="9" customHeight="1" thickBot="1" x14ac:dyDescent="0.3"/>
    <row r="33" spans="2:10" ht="24" thickBot="1" x14ac:dyDescent="0.3">
      <c r="B33" s="208" t="s">
        <v>253</v>
      </c>
      <c r="C33" s="230"/>
      <c r="D33" s="209" t="s">
        <v>254</v>
      </c>
      <c r="E33" s="231"/>
      <c r="F33" s="210" t="s">
        <v>255</v>
      </c>
      <c r="G33" s="478"/>
      <c r="H33" s="478"/>
      <c r="I33" s="479"/>
      <c r="J33" s="188"/>
    </row>
  </sheetData>
  <sheetProtection algorithmName="SHA-512" hashValue="vaXz0dl2M4M/JwnCghvHOpkQ3oYtP3rfOG4dW6CkF22VC433ueVgApRN0kXysg80+4H7EnNIJf1MXUJtl80xyA==" saltValue="42zU72tlJU7qWceXWPr2TQ==" spinCount="100000" sheet="1" objects="1" scenarios="1" selectLockedCells="1"/>
  <protectedRanges>
    <protectedRange sqref="C30" name="Decompte"/>
    <protectedRange sqref="I8:J8" name="Decompte_2"/>
  </protectedRanges>
  <mergeCells count="17">
    <mergeCell ref="B30:E30"/>
    <mergeCell ref="F30:F31"/>
    <mergeCell ref="G30:I31"/>
    <mergeCell ref="B31:E31"/>
    <mergeCell ref="G33:I33"/>
    <mergeCell ref="B28:I28"/>
    <mergeCell ref="J1:J4"/>
    <mergeCell ref="C3:I3"/>
    <mergeCell ref="D5:E5"/>
    <mergeCell ref="F5:I5"/>
    <mergeCell ref="D6:E6"/>
    <mergeCell ref="F6:I6"/>
    <mergeCell ref="D7:E7"/>
    <mergeCell ref="F7:I7"/>
    <mergeCell ref="D8:E8"/>
    <mergeCell ref="I8:J8"/>
    <mergeCell ref="B27:I27"/>
  </mergeCells>
  <dataValidations count="1">
    <dataValidation allowBlank="1" showInputMessage="1" promptTitle="Numéro comptable" prompt="Selon plan comptable de la FSVT. Cette donnée est importante pour une bonne répartition des frais en fonction des comptes de charges." sqref="E33" xr:uid="{48EB40E2-95EC-451F-834F-E3B525F407C7}"/>
  </dataValidations>
  <pageMargins left="0.78740157480314965" right="0.59055118110236227" top="0.19685039370078741" bottom="0.59055118110236227" header="0.51181102362204722" footer="0.51181102362204722"/>
  <pageSetup paperSize="9" scale="99" orientation="landscape" r:id="rId1"/>
  <headerFooter scaleWithDoc="0" alignWithMargins="0">
    <oddFooter>&amp;R&amp;8&amp;D &amp;T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showInputMessage="1" showErrorMessage="1" errorTitle="Erreur" error="Ce numéro ne figure pas dans le plan comptable. Voir avec caissier !" promptTitle="Saisir un compte" prompt="Sélectionner un numero de compte selon liste du plan comptable" xr:uid="{AFB33E5E-3611-439E-B9E3-ED2DA673935A}">
          <x14:formula1>
            <xm:f>PlanComptable2018!$B$106:$B$282</xm:f>
          </x14:formula1>
          <xm:sqref>I8:J8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F0022-2978-40A7-93D6-87D6E2577207}">
  <sheetPr>
    <pageSetUpPr fitToPage="1"/>
  </sheetPr>
  <dimension ref="A1:I33"/>
  <sheetViews>
    <sheetView showZeros="0" workbookViewId="0">
      <selection activeCell="B3" sqref="B3:H3"/>
    </sheetView>
  </sheetViews>
  <sheetFormatPr baseColWidth="10" defaultColWidth="20.28515625" defaultRowHeight="15" x14ac:dyDescent="0.25"/>
  <cols>
    <col min="1" max="1" width="28.85546875" style="4" customWidth="1"/>
    <col min="2" max="2" width="7.42578125" style="5" customWidth="1"/>
    <col min="3" max="3" width="12.5703125" style="4" customWidth="1"/>
    <col min="4" max="5" width="11.7109375" style="4" customWidth="1"/>
    <col min="6" max="6" width="3.5703125" style="4" customWidth="1"/>
    <col min="7" max="7" width="5.7109375" style="4" customWidth="1"/>
    <col min="8" max="8" width="10.42578125" style="4" customWidth="1"/>
    <col min="9" max="16384" width="20.28515625" style="4"/>
  </cols>
  <sheetData>
    <row r="1" spans="1:9" s="1" customFormat="1" ht="18" x14ac:dyDescent="0.25">
      <c r="A1" s="213" t="s">
        <v>295</v>
      </c>
      <c r="B1" s="213"/>
      <c r="C1" s="480" t="s">
        <v>296</v>
      </c>
      <c r="D1" s="480"/>
      <c r="E1" s="480"/>
      <c r="F1" s="480"/>
      <c r="G1" s="480"/>
      <c r="H1" s="480"/>
    </row>
    <row r="2" spans="1:9" s="1" customFormat="1" ht="18" x14ac:dyDescent="0.25">
      <c r="A2" s="213" t="s">
        <v>297</v>
      </c>
      <c r="B2" s="213"/>
      <c r="C2" s="480" t="s">
        <v>298</v>
      </c>
      <c r="D2" s="480"/>
      <c r="E2" s="480"/>
      <c r="F2" s="480"/>
      <c r="G2" s="480"/>
      <c r="H2" s="480"/>
    </row>
    <row r="3" spans="1:9" s="1" customFormat="1" ht="27.75" customHeight="1" thickBot="1" x14ac:dyDescent="0.3">
      <c r="A3" s="232"/>
      <c r="B3" s="481"/>
      <c r="C3" s="482"/>
      <c r="D3" s="482"/>
      <c r="E3" s="482"/>
      <c r="F3" s="482"/>
      <c r="G3" s="482"/>
      <c r="H3" s="483"/>
    </row>
    <row r="4" spans="1:9" s="2" customFormat="1" ht="7.5" customHeight="1" thickTop="1" thickBot="1" x14ac:dyDescent="0.3">
      <c r="A4" s="233"/>
      <c r="B4" s="233"/>
      <c r="C4" s="234"/>
      <c r="D4" s="233"/>
      <c r="E4" s="235"/>
      <c r="F4" s="235"/>
      <c r="G4" s="235"/>
      <c r="H4" s="235"/>
    </row>
    <row r="5" spans="1:9" s="3" customFormat="1" ht="27" customHeight="1" thickBot="1" x14ac:dyDescent="0.3">
      <c r="A5" s="484" t="s">
        <v>299</v>
      </c>
      <c r="B5" s="485"/>
      <c r="C5" s="485"/>
      <c r="D5" s="485"/>
      <c r="E5" s="485"/>
      <c r="F5" s="485"/>
      <c r="G5" s="485"/>
      <c r="H5" s="486"/>
    </row>
    <row r="6" spans="1:9" s="2" customFormat="1" ht="9.9499999999999993" customHeight="1" thickBot="1" x14ac:dyDescent="0.3">
      <c r="A6" s="233"/>
      <c r="B6" s="233"/>
      <c r="C6" s="234"/>
      <c r="D6" s="233"/>
      <c r="E6" s="235"/>
      <c r="F6" s="235"/>
      <c r="G6" s="235"/>
      <c r="H6" s="235"/>
      <c r="I6" s="3"/>
    </row>
    <row r="7" spans="1:9" s="3" customFormat="1" ht="36" customHeight="1" thickBot="1" x14ac:dyDescent="0.25">
      <c r="A7" s="487" t="s">
        <v>300</v>
      </c>
      <c r="B7" s="488"/>
      <c r="C7" s="489"/>
      <c r="D7" s="490"/>
      <c r="E7" s="491"/>
      <c r="F7" s="492" t="s">
        <v>551</v>
      </c>
      <c r="G7" s="493"/>
      <c r="H7" s="303"/>
    </row>
    <row r="8" spans="1:9" s="3" customFormat="1" ht="36" customHeight="1" x14ac:dyDescent="0.25">
      <c r="A8" s="496" t="s">
        <v>301</v>
      </c>
      <c r="B8" s="497"/>
      <c r="C8" s="498"/>
      <c r="D8" s="498"/>
      <c r="E8" s="498"/>
      <c r="F8" s="498"/>
      <c r="G8" s="498"/>
      <c r="H8" s="499"/>
    </row>
    <row r="9" spans="1:9" s="3" customFormat="1" ht="36" customHeight="1" x14ac:dyDescent="0.25">
      <c r="A9" s="500" t="s">
        <v>302</v>
      </c>
      <c r="B9" s="501"/>
      <c r="C9" s="502" t="s">
        <v>402</v>
      </c>
      <c r="D9" s="503"/>
      <c r="E9" s="503"/>
      <c r="F9" s="503"/>
      <c r="G9" s="503"/>
      <c r="H9" s="504"/>
    </row>
    <row r="10" spans="1:9" s="3" customFormat="1" ht="36" customHeight="1" thickBot="1" x14ac:dyDescent="0.3">
      <c r="A10" s="505" t="s">
        <v>303</v>
      </c>
      <c r="B10" s="506"/>
      <c r="C10" s="507"/>
      <c r="D10" s="507"/>
      <c r="E10" s="507"/>
      <c r="F10" s="507"/>
      <c r="G10" s="507"/>
      <c r="H10" s="508"/>
    </row>
    <row r="11" spans="1:9" ht="9.9499999999999993" customHeight="1" thickBot="1" x14ac:dyDescent="0.3"/>
    <row r="12" spans="1:9" s="6" customFormat="1" ht="32.25" customHeight="1" x14ac:dyDescent="0.25">
      <c r="A12" s="509" t="s">
        <v>304</v>
      </c>
      <c r="B12" s="510"/>
      <c r="C12" s="510"/>
      <c r="D12" s="511" t="s">
        <v>305</v>
      </c>
      <c r="E12" s="511"/>
      <c r="F12" s="511"/>
      <c r="G12" s="511"/>
      <c r="H12" s="512"/>
    </row>
    <row r="13" spans="1:9" s="11" customFormat="1" ht="18.75" thickBot="1" x14ac:dyDescent="0.3">
      <c r="A13" s="7" t="s">
        <v>306</v>
      </c>
      <c r="B13" s="8" t="s">
        <v>307</v>
      </c>
      <c r="C13" s="8" t="s">
        <v>306</v>
      </c>
      <c r="D13" s="8" t="s">
        <v>307</v>
      </c>
      <c r="E13" s="8" t="s">
        <v>308</v>
      </c>
      <c r="F13" s="9"/>
      <c r="G13" s="8" t="s">
        <v>309</v>
      </c>
      <c r="H13" s="10" t="s">
        <v>310</v>
      </c>
    </row>
    <row r="14" spans="1:9" s="12" customFormat="1" ht="24" customHeight="1" x14ac:dyDescent="0.25">
      <c r="A14" s="513" t="s">
        <v>311</v>
      </c>
      <c r="B14" s="514"/>
      <c r="C14" s="514"/>
      <c r="D14" s="514"/>
      <c r="E14" s="514"/>
      <c r="F14" s="514"/>
      <c r="G14" s="514"/>
      <c r="H14" s="515"/>
    </row>
    <row r="15" spans="1:9" s="12" customFormat="1" ht="24" customHeight="1" x14ac:dyDescent="0.25">
      <c r="A15" s="241" t="s">
        <v>403</v>
      </c>
      <c r="B15" s="236"/>
      <c r="C15" s="242" t="s">
        <v>312</v>
      </c>
      <c r="D15" s="236"/>
      <c r="E15" s="246">
        <f t="shared" ref="E15:E17" si="0">+B15*D15</f>
        <v>0</v>
      </c>
      <c r="F15" s="242" t="s">
        <v>313</v>
      </c>
      <c r="G15" s="236">
        <v>0.25</v>
      </c>
      <c r="H15" s="251">
        <f>+E15*G15</f>
        <v>0</v>
      </c>
    </row>
    <row r="16" spans="1:9" s="12" customFormat="1" ht="24" customHeight="1" x14ac:dyDescent="0.25">
      <c r="A16" s="243" t="s">
        <v>314</v>
      </c>
      <c r="B16" s="237"/>
      <c r="C16" s="244" t="s">
        <v>312</v>
      </c>
      <c r="D16" s="237"/>
      <c r="E16" s="247">
        <f t="shared" si="0"/>
        <v>0</v>
      </c>
      <c r="F16" s="244" t="s">
        <v>313</v>
      </c>
      <c r="G16" s="236">
        <v>0.25</v>
      </c>
      <c r="H16" s="249">
        <f t="shared" ref="H16:H17" si="1">+E16*G16</f>
        <v>0</v>
      </c>
    </row>
    <row r="17" spans="1:8" s="12" customFormat="1" ht="24" customHeight="1" x14ac:dyDescent="0.25">
      <c r="A17" s="243"/>
      <c r="B17" s="237"/>
      <c r="C17" s="244" t="s">
        <v>312</v>
      </c>
      <c r="D17" s="237"/>
      <c r="E17" s="247">
        <f t="shared" si="0"/>
        <v>0</v>
      </c>
      <c r="F17" s="244" t="s">
        <v>313</v>
      </c>
      <c r="G17" s="236">
        <v>0.25</v>
      </c>
      <c r="H17" s="249">
        <f t="shared" si="1"/>
        <v>0</v>
      </c>
    </row>
    <row r="18" spans="1:8" s="12" customFormat="1" ht="24" customHeight="1" x14ac:dyDescent="0.25">
      <c r="A18" s="516" t="s">
        <v>316</v>
      </c>
      <c r="B18" s="517"/>
      <c r="C18" s="517"/>
      <c r="D18" s="517"/>
      <c r="E18" s="517"/>
      <c r="F18" s="517"/>
      <c r="G18" s="517"/>
      <c r="H18" s="518"/>
    </row>
    <row r="19" spans="1:8" s="12" customFormat="1" ht="24" customHeight="1" x14ac:dyDescent="0.25">
      <c r="A19" s="494" t="s">
        <v>317</v>
      </c>
      <c r="B19" s="495"/>
      <c r="C19" s="495"/>
      <c r="D19" s="495"/>
      <c r="E19" s="237"/>
      <c r="F19" s="13" t="s">
        <v>313</v>
      </c>
      <c r="G19" s="237"/>
      <c r="H19" s="249">
        <f>+E19*G19</f>
        <v>0</v>
      </c>
    </row>
    <row r="20" spans="1:8" s="12" customFormat="1" ht="24" customHeight="1" x14ac:dyDescent="0.25">
      <c r="A20" s="494" t="s">
        <v>318</v>
      </c>
      <c r="B20" s="495"/>
      <c r="C20" s="495"/>
      <c r="D20" s="495"/>
      <c r="E20" s="237"/>
      <c r="F20" s="13" t="s">
        <v>313</v>
      </c>
      <c r="G20" s="237"/>
      <c r="H20" s="249">
        <f>+E20*G20</f>
        <v>0</v>
      </c>
    </row>
    <row r="21" spans="1:8" s="12" customFormat="1" ht="24" customHeight="1" x14ac:dyDescent="0.25">
      <c r="A21" s="519"/>
      <c r="B21" s="520"/>
      <c r="C21" s="520"/>
      <c r="D21" s="520"/>
      <c r="E21" s="248"/>
      <c r="F21" s="14" t="s">
        <v>313</v>
      </c>
      <c r="G21" s="248"/>
      <c r="H21" s="250">
        <f>+E21*G21</f>
        <v>0</v>
      </c>
    </row>
    <row r="22" spans="1:8" s="12" customFormat="1" ht="9.9499999999999993" customHeight="1" thickBot="1" x14ac:dyDescent="0.3">
      <c r="A22" s="15"/>
      <c r="B22" s="16"/>
      <c r="C22" s="17"/>
      <c r="D22" s="17"/>
      <c r="E22" s="18"/>
      <c r="F22" s="17"/>
      <c r="G22" s="17"/>
      <c r="H22" s="19"/>
    </row>
    <row r="23" spans="1:8" s="21" customFormat="1" ht="30" customHeight="1" thickBot="1" x14ac:dyDescent="0.3">
      <c r="A23" s="521" t="s">
        <v>319</v>
      </c>
      <c r="B23" s="522"/>
      <c r="C23" s="522"/>
      <c r="D23" s="522"/>
      <c r="E23" s="522"/>
      <c r="F23" s="20"/>
      <c r="G23" s="523">
        <f>SUM(H14:H21)</f>
        <v>0</v>
      </c>
      <c r="H23" s="524"/>
    </row>
    <row r="24" spans="1:8" s="26" customFormat="1" ht="9.9499999999999993" customHeight="1" thickBot="1" x14ac:dyDescent="0.3">
      <c r="A24" s="22"/>
      <c r="B24" s="22"/>
      <c r="C24" s="22"/>
      <c r="D24" s="22"/>
      <c r="E24" s="22"/>
      <c r="F24" s="23"/>
      <c r="G24" s="24"/>
      <c r="H24" s="25"/>
    </row>
    <row r="25" spans="1:8" s="12" customFormat="1" ht="15" customHeight="1" x14ac:dyDescent="0.25">
      <c r="A25" s="525" t="s">
        <v>320</v>
      </c>
      <c r="B25" s="526"/>
      <c r="C25" s="526"/>
      <c r="D25" s="526"/>
      <c r="E25" s="526"/>
      <c r="F25" s="526"/>
      <c r="G25" s="526"/>
      <c r="H25" s="527"/>
    </row>
    <row r="26" spans="1:8" s="27" customFormat="1" ht="24" customHeight="1" x14ac:dyDescent="0.25">
      <c r="A26" s="528" t="s">
        <v>321</v>
      </c>
      <c r="B26" s="529"/>
      <c r="C26" s="17"/>
      <c r="D26" s="17"/>
      <c r="E26" s="530" t="s">
        <v>322</v>
      </c>
      <c r="F26" s="531"/>
      <c r="G26" s="531"/>
      <c r="H26" s="532"/>
    </row>
    <row r="27" spans="1:8" s="27" customFormat="1" ht="37.5" customHeight="1" thickBot="1" x14ac:dyDescent="0.3">
      <c r="A27" s="539"/>
      <c r="B27" s="540"/>
      <c r="C27" s="28"/>
      <c r="D27" s="28"/>
      <c r="E27" s="541"/>
      <c r="F27" s="542"/>
      <c r="G27" s="542"/>
      <c r="H27" s="543"/>
    </row>
    <row r="28" spans="1:8" x14ac:dyDescent="0.25">
      <c r="A28" s="544" t="s">
        <v>323</v>
      </c>
      <c r="B28" s="545"/>
      <c r="C28" s="545"/>
      <c r="D28" s="545"/>
      <c r="E28" s="545"/>
      <c r="F28" s="545"/>
      <c r="G28" s="545"/>
      <c r="H28" s="546"/>
    </row>
    <row r="29" spans="1:8" s="27" customFormat="1" ht="30" customHeight="1" x14ac:dyDescent="0.25">
      <c r="A29" s="547" t="s">
        <v>324</v>
      </c>
      <c r="B29" s="548"/>
      <c r="C29" s="245" t="s">
        <v>404</v>
      </c>
      <c r="D29" s="29"/>
      <c r="E29" s="30" t="s">
        <v>325</v>
      </c>
      <c r="F29" s="549"/>
      <c r="G29" s="549"/>
      <c r="H29" s="550"/>
    </row>
    <row r="30" spans="1:8" s="12" customFormat="1" ht="30" customHeight="1" x14ac:dyDescent="0.25">
      <c r="A30" s="551" t="s">
        <v>326</v>
      </c>
      <c r="B30" s="552"/>
      <c r="C30" s="245" t="s">
        <v>404</v>
      </c>
      <c r="D30" s="553" t="s">
        <v>327</v>
      </c>
      <c r="E30" s="554"/>
      <c r="F30" s="554"/>
      <c r="G30" s="554"/>
      <c r="H30" s="555"/>
    </row>
    <row r="31" spans="1:8" ht="30" customHeight="1" thickBot="1" x14ac:dyDescent="0.3">
      <c r="A31" s="533" t="s">
        <v>405</v>
      </c>
      <c r="B31" s="534"/>
      <c r="C31" s="227" t="s">
        <v>406</v>
      </c>
      <c r="D31" s="228"/>
      <c r="E31" s="229" t="s">
        <v>407</v>
      </c>
      <c r="F31" s="535"/>
      <c r="G31" s="536"/>
      <c r="H31" s="537"/>
    </row>
    <row r="32" spans="1:8" ht="9.9499999999999993" customHeight="1" x14ac:dyDescent="0.25">
      <c r="C32" s="31"/>
    </row>
    <row r="33" spans="1:8" ht="29.25" customHeight="1" x14ac:dyDescent="0.25">
      <c r="A33" s="538" t="s">
        <v>552</v>
      </c>
      <c r="B33" s="538"/>
      <c r="C33" s="538"/>
      <c r="D33" s="538"/>
      <c r="E33" s="538"/>
      <c r="F33" s="538"/>
      <c r="G33" s="538"/>
      <c r="H33" s="538"/>
    </row>
  </sheetData>
  <sheetProtection algorithmName="SHA-512" hashValue="QSY3bAZYtNuQC5FhsRfaMniSja45+dt8NbZEEcHtjyzftsQ9KVDEhEfiIMxx9dvFPClAcIUzKKk96MKKqAybaQ==" saltValue="6JhdRRJ23muJ6bhWdF+tJg==" spinCount="100000" sheet="1" objects="1" scenarios="1" selectLockedCells="1"/>
  <protectedRanges>
    <protectedRange sqref="H7" name="Decompte"/>
  </protectedRanges>
  <mergeCells count="35">
    <mergeCell ref="A31:B31"/>
    <mergeCell ref="F31:H31"/>
    <mergeCell ref="A33:H33"/>
    <mergeCell ref="A27:B27"/>
    <mergeCell ref="E27:H27"/>
    <mergeCell ref="A28:H28"/>
    <mergeCell ref="A29:B29"/>
    <mergeCell ref="F29:H29"/>
    <mergeCell ref="A30:B30"/>
    <mergeCell ref="D30:H30"/>
    <mergeCell ref="A21:D21"/>
    <mergeCell ref="A23:E23"/>
    <mergeCell ref="G23:H23"/>
    <mergeCell ref="A25:H25"/>
    <mergeCell ref="A26:B26"/>
    <mergeCell ref="E26:H26"/>
    <mergeCell ref="A20:D20"/>
    <mergeCell ref="A8:B8"/>
    <mergeCell ref="C8:H8"/>
    <mergeCell ref="A9:B9"/>
    <mergeCell ref="C9:H9"/>
    <mergeCell ref="A10:B10"/>
    <mergeCell ref="C10:H10"/>
    <mergeCell ref="A12:C12"/>
    <mergeCell ref="D12:H12"/>
    <mergeCell ref="A14:H14"/>
    <mergeCell ref="A18:H18"/>
    <mergeCell ref="A19:D19"/>
    <mergeCell ref="C1:H1"/>
    <mergeCell ref="C2:H2"/>
    <mergeCell ref="B3:H3"/>
    <mergeCell ref="A5:H5"/>
    <mergeCell ref="A7:B7"/>
    <mergeCell ref="C7:E7"/>
    <mergeCell ref="F7:G7"/>
  </mergeCells>
  <dataValidations count="1">
    <dataValidation allowBlank="1" showInputMessage="1" showErrorMessage="1" prompt="Resp. FSVT / Verantwörtlich WSSV" sqref="B3:H3" xr:uid="{0FCA562B-AC9D-4ACF-B01F-3DDD956435F6}"/>
  </dataValidations>
  <printOptions horizontalCentered="1"/>
  <pageMargins left="0.39370078740157483" right="0.39370078740157483" top="0.39370078740157483" bottom="0.39370078740157483" header="0.19685039370078741" footer="0.19685039370078741"/>
  <pageSetup paperSize="9" orientation="portrait" r:id="rId1"/>
  <headerFooter alignWithMargins="0">
    <oddFooter>&amp;R&amp;"Tahoma,Normal"&amp;8 9.19.01_wfd_10_Form_décompte frais _ Abrechnungformular_100921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showInputMessage="1" showErrorMessage="1" errorTitle="Erreur" error="Ce numéro ne figure pas dans le plan comptable. Voir avec caissier !" promptTitle="Saisir un compte" prompt="Sélectionner un numero de compte selon liste du plan comptable" xr:uid="{140AE596-0C8E-4FE4-81DE-C3242C56BCEF}">
          <x14:formula1>
            <xm:f>PlanComptable2018!$B$106:$B$228</xm:f>
          </x14:formula1>
          <xm:sqref>H7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32"/>
  <sheetViews>
    <sheetView showZeros="0" topLeftCell="A3" zoomScaleNormal="100" workbookViewId="0">
      <selection activeCell="B3" sqref="B3:H3"/>
    </sheetView>
  </sheetViews>
  <sheetFormatPr baseColWidth="10" defaultColWidth="20.28515625" defaultRowHeight="15" x14ac:dyDescent="0.25"/>
  <cols>
    <col min="1" max="1" width="28.85546875" style="259" customWidth="1"/>
    <col min="2" max="2" width="7.42578125" style="260" customWidth="1"/>
    <col min="3" max="3" width="12.5703125" style="259" customWidth="1"/>
    <col min="4" max="5" width="11.7109375" style="259" customWidth="1"/>
    <col min="6" max="6" width="3.5703125" style="259" customWidth="1"/>
    <col min="7" max="7" width="5.7109375" style="259" customWidth="1"/>
    <col min="8" max="8" width="14.28515625" style="259" customWidth="1"/>
    <col min="9" max="16384" width="20.28515625" style="259"/>
  </cols>
  <sheetData>
    <row r="1" spans="1:8" s="253" customFormat="1" ht="18" x14ac:dyDescent="0.25">
      <c r="A1" s="252" t="s">
        <v>295</v>
      </c>
      <c r="B1" s="252"/>
      <c r="C1" s="569" t="s">
        <v>296</v>
      </c>
      <c r="D1" s="569"/>
      <c r="E1" s="569"/>
      <c r="F1" s="569"/>
      <c r="G1" s="569"/>
      <c r="H1" s="569"/>
    </row>
    <row r="2" spans="1:8" s="253" customFormat="1" ht="18" x14ac:dyDescent="0.25">
      <c r="A2" s="252" t="s">
        <v>297</v>
      </c>
      <c r="B2" s="252"/>
      <c r="C2" s="569" t="s">
        <v>298</v>
      </c>
      <c r="D2" s="569"/>
      <c r="E2" s="569"/>
      <c r="F2" s="569"/>
      <c r="G2" s="569"/>
      <c r="H2" s="569"/>
    </row>
    <row r="3" spans="1:8" s="253" customFormat="1" ht="27.75" customHeight="1" thickBot="1" x14ac:dyDescent="0.3">
      <c r="A3" s="254"/>
      <c r="B3" s="481"/>
      <c r="C3" s="482"/>
      <c r="D3" s="482"/>
      <c r="E3" s="482"/>
      <c r="F3" s="482"/>
      <c r="G3" s="482"/>
      <c r="H3" s="483"/>
    </row>
    <row r="4" spans="1:8" s="256" customFormat="1" ht="16.5" customHeight="1" thickTop="1" thickBot="1" x14ac:dyDescent="0.3">
      <c r="A4" s="255"/>
      <c r="B4" s="255"/>
      <c r="D4" s="255"/>
      <c r="E4" s="257"/>
      <c r="F4" s="257"/>
      <c r="G4" s="257"/>
      <c r="H4" s="257"/>
    </row>
    <row r="5" spans="1:8" s="258" customFormat="1" ht="27" customHeight="1" thickBot="1" x14ac:dyDescent="0.3">
      <c r="A5" s="570" t="s">
        <v>328</v>
      </c>
      <c r="B5" s="571"/>
      <c r="C5" s="571"/>
      <c r="D5" s="571"/>
      <c r="E5" s="571"/>
      <c r="F5" s="571"/>
      <c r="G5" s="571"/>
      <c r="H5" s="572"/>
    </row>
    <row r="6" spans="1:8" s="256" customFormat="1" ht="9.9499999999999993" customHeight="1" thickBot="1" x14ac:dyDescent="0.3">
      <c r="A6" s="255"/>
      <c r="B6" s="255"/>
      <c r="D6" s="255"/>
      <c r="E6" s="257"/>
      <c r="F6" s="257"/>
      <c r="G6" s="257"/>
      <c r="H6" s="257"/>
    </row>
    <row r="7" spans="1:8" s="258" customFormat="1" ht="36" customHeight="1" x14ac:dyDescent="0.25">
      <c r="A7" s="573" t="s">
        <v>300</v>
      </c>
      <c r="B7" s="574"/>
      <c r="C7" s="498"/>
      <c r="D7" s="498"/>
      <c r="E7" s="498"/>
      <c r="F7" s="498"/>
      <c r="G7" s="498"/>
      <c r="H7" s="499"/>
    </row>
    <row r="8" spans="1:8" s="258" customFormat="1" ht="36" customHeight="1" x14ac:dyDescent="0.25">
      <c r="A8" s="583" t="s">
        <v>301</v>
      </c>
      <c r="B8" s="584"/>
      <c r="C8" s="585"/>
      <c r="D8" s="585"/>
      <c r="E8" s="585"/>
      <c r="F8" s="585"/>
      <c r="G8" s="585"/>
      <c r="H8" s="586"/>
    </row>
    <row r="9" spans="1:8" ht="15" customHeight="1" thickBot="1" x14ac:dyDescent="0.3"/>
    <row r="10" spans="1:8" s="264" customFormat="1" ht="32.25" customHeight="1" thickBot="1" x14ac:dyDescent="0.3">
      <c r="A10" s="261" t="s">
        <v>329</v>
      </c>
      <c r="B10" s="587"/>
      <c r="C10" s="588"/>
      <c r="D10" s="262"/>
      <c r="E10" s="262"/>
      <c r="F10" s="262"/>
      <c r="G10" s="263"/>
    </row>
    <row r="11" spans="1:8" ht="15" customHeight="1" x14ac:dyDescent="0.25"/>
    <row r="12" spans="1:8" s="269" customFormat="1" ht="30.75" customHeight="1" thickBot="1" x14ac:dyDescent="0.3">
      <c r="A12" s="265" t="s">
        <v>306</v>
      </c>
      <c r="B12" s="266" t="s">
        <v>307</v>
      </c>
      <c r="C12" s="266" t="s">
        <v>306</v>
      </c>
      <c r="D12" s="266" t="s">
        <v>307</v>
      </c>
      <c r="E12" s="266" t="s">
        <v>308</v>
      </c>
      <c r="F12" s="267"/>
      <c r="G12" s="266" t="s">
        <v>309</v>
      </c>
      <c r="H12" s="268" t="s">
        <v>310</v>
      </c>
    </row>
    <row r="13" spans="1:8" s="270" customFormat="1" ht="28.5" customHeight="1" x14ac:dyDescent="0.25">
      <c r="A13" s="238" t="s">
        <v>330</v>
      </c>
      <c r="B13" s="239"/>
      <c r="C13" s="239"/>
      <c r="D13" s="239"/>
      <c r="E13" s="239"/>
      <c r="F13" s="239"/>
      <c r="G13" s="239"/>
      <c r="H13" s="240"/>
    </row>
    <row r="14" spans="1:8" s="270" customFormat="1" ht="39" customHeight="1" x14ac:dyDescent="0.25">
      <c r="A14" s="241" t="s">
        <v>331</v>
      </c>
      <c r="B14" s="236"/>
      <c r="C14" s="242" t="s">
        <v>312</v>
      </c>
      <c r="D14" s="236"/>
      <c r="E14" s="246">
        <f t="shared" ref="E14:E16" si="0">+B14*D14</f>
        <v>0</v>
      </c>
      <c r="F14" s="242" t="s">
        <v>313</v>
      </c>
      <c r="G14" s="236"/>
      <c r="H14" s="292">
        <f>+E14*G14</f>
        <v>0</v>
      </c>
    </row>
    <row r="15" spans="1:8" s="270" customFormat="1" ht="39" customHeight="1" x14ac:dyDescent="0.25">
      <c r="A15" s="243" t="s">
        <v>332</v>
      </c>
      <c r="B15" s="237"/>
      <c r="C15" s="244" t="s">
        <v>312</v>
      </c>
      <c r="D15" s="237"/>
      <c r="E15" s="247">
        <f t="shared" si="0"/>
        <v>0</v>
      </c>
      <c r="F15" s="244" t="s">
        <v>313</v>
      </c>
      <c r="G15" s="236"/>
      <c r="H15" s="293">
        <f t="shared" ref="H15:H16" si="1">+E15*G15</f>
        <v>0</v>
      </c>
    </row>
    <row r="16" spans="1:8" s="270" customFormat="1" ht="39" customHeight="1" x14ac:dyDescent="0.25">
      <c r="A16" s="243" t="s">
        <v>315</v>
      </c>
      <c r="B16" s="237"/>
      <c r="C16" s="244" t="s">
        <v>312</v>
      </c>
      <c r="D16" s="237"/>
      <c r="E16" s="247">
        <f t="shared" si="0"/>
        <v>0</v>
      </c>
      <c r="F16" s="244" t="s">
        <v>313</v>
      </c>
      <c r="G16" s="236"/>
      <c r="H16" s="293">
        <f t="shared" si="1"/>
        <v>0</v>
      </c>
    </row>
    <row r="17" spans="1:8" s="270" customFormat="1" ht="24" customHeight="1" thickBot="1" x14ac:dyDescent="0.3">
      <c r="A17" s="271"/>
      <c r="B17" s="272"/>
      <c r="C17" s="273"/>
      <c r="D17" s="273"/>
      <c r="E17" s="273"/>
      <c r="F17" s="273"/>
      <c r="G17" s="273"/>
      <c r="H17" s="291"/>
    </row>
    <row r="18" spans="1:8" s="270" customFormat="1" ht="41.25" customHeight="1" thickBot="1" x14ac:dyDescent="0.3">
      <c r="A18" s="275" t="s">
        <v>333</v>
      </c>
      <c r="B18" s="276"/>
      <c r="C18" s="276"/>
      <c r="D18" s="276"/>
      <c r="E18" s="276"/>
      <c r="F18" s="277"/>
      <c r="G18" s="278" t="s">
        <v>228</v>
      </c>
      <c r="H18" s="294">
        <f>SUM(H14:H17)</f>
        <v>0</v>
      </c>
    </row>
    <row r="19" spans="1:8" s="270" customFormat="1" ht="18.75" customHeight="1" thickBot="1" x14ac:dyDescent="0.3">
      <c r="A19" s="271"/>
      <c r="B19" s="272"/>
      <c r="C19" s="273"/>
      <c r="D19" s="273"/>
      <c r="E19" s="273"/>
      <c r="F19" s="273"/>
      <c r="G19" s="273"/>
      <c r="H19" s="274"/>
    </row>
    <row r="20" spans="1:8" s="279" customFormat="1" ht="39" customHeight="1" thickBot="1" x14ac:dyDescent="0.3">
      <c r="A20" s="589" t="s">
        <v>363</v>
      </c>
      <c r="B20" s="590"/>
      <c r="C20" s="590"/>
      <c r="D20" s="590"/>
      <c r="E20" s="590"/>
      <c r="F20" s="590"/>
      <c r="G20" s="591"/>
      <c r="H20" s="295"/>
    </row>
    <row r="21" spans="1:8" s="270" customFormat="1" ht="18.75" customHeight="1" thickBot="1" x14ac:dyDescent="0.3">
      <c r="A21" s="271"/>
      <c r="B21" s="272"/>
      <c r="C21" s="273"/>
      <c r="D21" s="273"/>
      <c r="E21" s="273"/>
      <c r="F21" s="273" t="s">
        <v>228</v>
      </c>
      <c r="G21" s="273" t="s">
        <v>228</v>
      </c>
      <c r="H21" s="274" t="s">
        <v>228</v>
      </c>
    </row>
    <row r="22" spans="1:8" s="279" customFormat="1" ht="39" customHeight="1" thickBot="1" x14ac:dyDescent="0.3">
      <c r="A22" s="589" t="s">
        <v>364</v>
      </c>
      <c r="B22" s="590"/>
      <c r="C22" s="590"/>
      <c r="D22" s="590"/>
      <c r="E22" s="590"/>
      <c r="F22" s="590"/>
      <c r="G22" s="591"/>
      <c r="H22" s="296">
        <f>SUM(H18:H21)</f>
        <v>0</v>
      </c>
    </row>
    <row r="23" spans="1:8" s="270" customFormat="1" ht="16.5" customHeight="1" thickBot="1" x14ac:dyDescent="0.3">
      <c r="A23" s="280"/>
      <c r="B23" s="281"/>
      <c r="C23" s="282"/>
      <c r="D23" s="282"/>
      <c r="E23" s="282"/>
      <c r="F23" s="282"/>
      <c r="G23" s="282" t="s">
        <v>228</v>
      </c>
      <c r="H23" s="283">
        <f>SUM(G23)</f>
        <v>0</v>
      </c>
    </row>
    <row r="24" spans="1:8" s="270" customFormat="1" ht="14.25" x14ac:dyDescent="0.25">
      <c r="A24" s="577" t="s">
        <v>320</v>
      </c>
      <c r="B24" s="578"/>
      <c r="C24" s="578"/>
      <c r="D24" s="578"/>
      <c r="E24" s="578"/>
      <c r="F24" s="578"/>
      <c r="G24" s="578"/>
      <c r="H24" s="579"/>
    </row>
    <row r="25" spans="1:8" s="279" customFormat="1" ht="30" customHeight="1" x14ac:dyDescent="0.25">
      <c r="A25" s="575" t="s">
        <v>321</v>
      </c>
      <c r="B25" s="576"/>
      <c r="C25" s="273"/>
      <c r="D25" s="273"/>
      <c r="E25" s="580" t="s">
        <v>322</v>
      </c>
      <c r="F25" s="581"/>
      <c r="G25" s="581"/>
      <c r="H25" s="582"/>
    </row>
    <row r="26" spans="1:8" ht="42" customHeight="1" thickBot="1" x14ac:dyDescent="0.3">
      <c r="A26" s="539"/>
      <c r="B26" s="540"/>
      <c r="C26" s="284"/>
      <c r="D26" s="284"/>
      <c r="E26" s="541"/>
      <c r="F26" s="542"/>
      <c r="G26" s="542"/>
      <c r="H26" s="543"/>
    </row>
    <row r="27" spans="1:8" x14ac:dyDescent="0.25">
      <c r="A27" s="564" t="s">
        <v>323</v>
      </c>
      <c r="B27" s="565"/>
      <c r="C27" s="565"/>
      <c r="D27" s="565"/>
      <c r="E27" s="565"/>
      <c r="F27" s="565"/>
      <c r="G27" s="565"/>
      <c r="H27" s="566"/>
    </row>
    <row r="28" spans="1:8" ht="30" customHeight="1" x14ac:dyDescent="0.25">
      <c r="A28" s="567" t="s">
        <v>324</v>
      </c>
      <c r="B28" s="568"/>
      <c r="C28" s="245" t="s">
        <v>404</v>
      </c>
      <c r="D28" s="285"/>
      <c r="E28" s="286" t="s">
        <v>325</v>
      </c>
      <c r="F28" s="549"/>
      <c r="G28" s="549"/>
      <c r="H28" s="550"/>
    </row>
    <row r="29" spans="1:8" ht="30" customHeight="1" x14ac:dyDescent="0.25">
      <c r="A29" s="556" t="s">
        <v>326</v>
      </c>
      <c r="B29" s="557"/>
      <c r="C29" s="245" t="s">
        <v>404</v>
      </c>
      <c r="D29" s="553" t="s">
        <v>327</v>
      </c>
      <c r="E29" s="554"/>
      <c r="F29" s="554"/>
      <c r="G29" s="554"/>
      <c r="H29" s="555"/>
    </row>
    <row r="30" spans="1:8" ht="30" customHeight="1" thickBot="1" x14ac:dyDescent="0.3">
      <c r="A30" s="558" t="s">
        <v>405</v>
      </c>
      <c r="B30" s="559"/>
      <c r="C30" s="287" t="s">
        <v>406</v>
      </c>
      <c r="D30" s="288"/>
      <c r="E30" s="289" t="s">
        <v>407</v>
      </c>
      <c r="F30" s="560"/>
      <c r="G30" s="561"/>
      <c r="H30" s="562"/>
    </row>
    <row r="31" spans="1:8" ht="6.75" customHeight="1" x14ac:dyDescent="0.25">
      <c r="C31" s="290"/>
    </row>
    <row r="32" spans="1:8" ht="25.5" customHeight="1" x14ac:dyDescent="0.25">
      <c r="A32" s="563" t="s">
        <v>552</v>
      </c>
      <c r="B32" s="563"/>
      <c r="C32" s="563"/>
      <c r="D32" s="563"/>
      <c r="E32" s="563"/>
      <c r="F32" s="563"/>
      <c r="G32" s="563"/>
      <c r="H32" s="563"/>
    </row>
  </sheetData>
  <sheetProtection algorithmName="SHA-512" hashValue="OQWTpnMCo8+DR0LkDBQiiEqDTxgRoXAe6yTOCLs1Sukh7JbU8sYsauHGp5Xfvj6kDIEDA41HyYWJhIO6d8tSrw==" saltValue="nQBgi5qDkGrrQlsFJEdRdA==" spinCount="100000" sheet="1" objects="1" scenarios="1" selectLockedCells="1"/>
  <mergeCells count="24">
    <mergeCell ref="A25:B25"/>
    <mergeCell ref="A24:H24"/>
    <mergeCell ref="E25:H25"/>
    <mergeCell ref="A8:B8"/>
    <mergeCell ref="C8:H8"/>
    <mergeCell ref="B10:C10"/>
    <mergeCell ref="A20:G20"/>
    <mergeCell ref="A22:G22"/>
    <mergeCell ref="C1:H1"/>
    <mergeCell ref="C2:H2"/>
    <mergeCell ref="B3:H3"/>
    <mergeCell ref="A5:H5"/>
    <mergeCell ref="A7:B7"/>
    <mergeCell ref="C7:H7"/>
    <mergeCell ref="A26:B26"/>
    <mergeCell ref="E26:H26"/>
    <mergeCell ref="A27:H27"/>
    <mergeCell ref="A28:B28"/>
    <mergeCell ref="F28:H28"/>
    <mergeCell ref="A29:B29"/>
    <mergeCell ref="D29:H29"/>
    <mergeCell ref="A30:B30"/>
    <mergeCell ref="F30:H30"/>
    <mergeCell ref="A32:H32"/>
  </mergeCells>
  <printOptions horizontalCentered="1"/>
  <pageMargins left="0.39370078740157483" right="0.39370078740157483" top="0.98425196850393704" bottom="0.39370078740157483" header="0.19685039370078741" footer="0.19685039370078741"/>
  <pageSetup paperSize="9" scale="90" orientation="portrait" r:id="rId1"/>
  <headerFooter alignWithMargins="0">
    <oddFooter>&amp;R&amp;8&amp;D &amp;T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16D6B62-E234-4499-85D3-2BAA8C7ADCA0}">
          <x14:formula1>
            <xm:f>PlanComptable2018!$B$106:$B$228</xm:f>
          </x14:formula1>
          <xm:sqref>B10:C10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57"/>
  <sheetViews>
    <sheetView workbookViewId="0">
      <selection activeCell="E10" sqref="E10:F10"/>
    </sheetView>
  </sheetViews>
  <sheetFormatPr baseColWidth="10" defaultRowHeight="12.75" x14ac:dyDescent="0.2"/>
  <cols>
    <col min="1" max="1" width="16.85546875" style="52" customWidth="1"/>
    <col min="2" max="3" width="11.42578125" style="52"/>
    <col min="4" max="6" width="15.7109375" style="52" customWidth="1"/>
    <col min="7" max="256" width="11.42578125" style="52"/>
    <col min="257" max="257" width="16.85546875" style="52" customWidth="1"/>
    <col min="258" max="259" width="11.42578125" style="52"/>
    <col min="260" max="262" width="15.7109375" style="52" customWidth="1"/>
    <col min="263" max="512" width="11.42578125" style="52"/>
    <col min="513" max="513" width="16.85546875" style="52" customWidth="1"/>
    <col min="514" max="515" width="11.42578125" style="52"/>
    <col min="516" max="518" width="15.7109375" style="52" customWidth="1"/>
    <col min="519" max="768" width="11.42578125" style="52"/>
    <col min="769" max="769" width="16.85546875" style="52" customWidth="1"/>
    <col min="770" max="771" width="11.42578125" style="52"/>
    <col min="772" max="774" width="15.7109375" style="52" customWidth="1"/>
    <col min="775" max="1024" width="11.42578125" style="52"/>
    <col min="1025" max="1025" width="16.85546875" style="52" customWidth="1"/>
    <col min="1026" max="1027" width="11.42578125" style="52"/>
    <col min="1028" max="1030" width="15.7109375" style="52" customWidth="1"/>
    <col min="1031" max="1280" width="11.42578125" style="52"/>
    <col min="1281" max="1281" width="16.85546875" style="52" customWidth="1"/>
    <col min="1282" max="1283" width="11.42578125" style="52"/>
    <col min="1284" max="1286" width="15.7109375" style="52" customWidth="1"/>
    <col min="1287" max="1536" width="11.42578125" style="52"/>
    <col min="1537" max="1537" width="16.85546875" style="52" customWidth="1"/>
    <col min="1538" max="1539" width="11.42578125" style="52"/>
    <col min="1540" max="1542" width="15.7109375" style="52" customWidth="1"/>
    <col min="1543" max="1792" width="11.42578125" style="52"/>
    <col min="1793" max="1793" width="16.85546875" style="52" customWidth="1"/>
    <col min="1794" max="1795" width="11.42578125" style="52"/>
    <col min="1796" max="1798" width="15.7109375" style="52" customWidth="1"/>
    <col min="1799" max="2048" width="11.42578125" style="52"/>
    <col min="2049" max="2049" width="16.85546875" style="52" customWidth="1"/>
    <col min="2050" max="2051" width="11.42578125" style="52"/>
    <col min="2052" max="2054" width="15.7109375" style="52" customWidth="1"/>
    <col min="2055" max="2304" width="11.42578125" style="52"/>
    <col min="2305" max="2305" width="16.85546875" style="52" customWidth="1"/>
    <col min="2306" max="2307" width="11.42578125" style="52"/>
    <col min="2308" max="2310" width="15.7109375" style="52" customWidth="1"/>
    <col min="2311" max="2560" width="11.42578125" style="52"/>
    <col min="2561" max="2561" width="16.85546875" style="52" customWidth="1"/>
    <col min="2562" max="2563" width="11.42578125" style="52"/>
    <col min="2564" max="2566" width="15.7109375" style="52" customWidth="1"/>
    <col min="2567" max="2816" width="11.42578125" style="52"/>
    <col min="2817" max="2817" width="16.85546875" style="52" customWidth="1"/>
    <col min="2818" max="2819" width="11.42578125" style="52"/>
    <col min="2820" max="2822" width="15.7109375" style="52" customWidth="1"/>
    <col min="2823" max="3072" width="11.42578125" style="52"/>
    <col min="3073" max="3073" width="16.85546875" style="52" customWidth="1"/>
    <col min="3074" max="3075" width="11.42578125" style="52"/>
    <col min="3076" max="3078" width="15.7109375" style="52" customWidth="1"/>
    <col min="3079" max="3328" width="11.42578125" style="52"/>
    <col min="3329" max="3329" width="16.85546875" style="52" customWidth="1"/>
    <col min="3330" max="3331" width="11.42578125" style="52"/>
    <col min="3332" max="3334" width="15.7109375" style="52" customWidth="1"/>
    <col min="3335" max="3584" width="11.42578125" style="52"/>
    <col min="3585" max="3585" width="16.85546875" style="52" customWidth="1"/>
    <col min="3586" max="3587" width="11.42578125" style="52"/>
    <col min="3588" max="3590" width="15.7109375" style="52" customWidth="1"/>
    <col min="3591" max="3840" width="11.42578125" style="52"/>
    <col min="3841" max="3841" width="16.85546875" style="52" customWidth="1"/>
    <col min="3842" max="3843" width="11.42578125" style="52"/>
    <col min="3844" max="3846" width="15.7109375" style="52" customWidth="1"/>
    <col min="3847" max="4096" width="11.42578125" style="52"/>
    <col min="4097" max="4097" width="16.85546875" style="52" customWidth="1"/>
    <col min="4098" max="4099" width="11.42578125" style="52"/>
    <col min="4100" max="4102" width="15.7109375" style="52" customWidth="1"/>
    <col min="4103" max="4352" width="11.42578125" style="52"/>
    <col min="4353" max="4353" width="16.85546875" style="52" customWidth="1"/>
    <col min="4354" max="4355" width="11.42578125" style="52"/>
    <col min="4356" max="4358" width="15.7109375" style="52" customWidth="1"/>
    <col min="4359" max="4608" width="11.42578125" style="52"/>
    <col min="4609" max="4609" width="16.85546875" style="52" customWidth="1"/>
    <col min="4610" max="4611" width="11.42578125" style="52"/>
    <col min="4612" max="4614" width="15.7109375" style="52" customWidth="1"/>
    <col min="4615" max="4864" width="11.42578125" style="52"/>
    <col min="4865" max="4865" width="16.85546875" style="52" customWidth="1"/>
    <col min="4866" max="4867" width="11.42578125" style="52"/>
    <col min="4868" max="4870" width="15.7109375" style="52" customWidth="1"/>
    <col min="4871" max="5120" width="11.42578125" style="52"/>
    <col min="5121" max="5121" width="16.85546875" style="52" customWidth="1"/>
    <col min="5122" max="5123" width="11.42578125" style="52"/>
    <col min="5124" max="5126" width="15.7109375" style="52" customWidth="1"/>
    <col min="5127" max="5376" width="11.42578125" style="52"/>
    <col min="5377" max="5377" width="16.85546875" style="52" customWidth="1"/>
    <col min="5378" max="5379" width="11.42578125" style="52"/>
    <col min="5380" max="5382" width="15.7109375" style="52" customWidth="1"/>
    <col min="5383" max="5632" width="11.42578125" style="52"/>
    <col min="5633" max="5633" width="16.85546875" style="52" customWidth="1"/>
    <col min="5634" max="5635" width="11.42578125" style="52"/>
    <col min="5636" max="5638" width="15.7109375" style="52" customWidth="1"/>
    <col min="5639" max="5888" width="11.42578125" style="52"/>
    <col min="5889" max="5889" width="16.85546875" style="52" customWidth="1"/>
    <col min="5890" max="5891" width="11.42578125" style="52"/>
    <col min="5892" max="5894" width="15.7109375" style="52" customWidth="1"/>
    <col min="5895" max="6144" width="11.42578125" style="52"/>
    <col min="6145" max="6145" width="16.85546875" style="52" customWidth="1"/>
    <col min="6146" max="6147" width="11.42578125" style="52"/>
    <col min="6148" max="6150" width="15.7109375" style="52" customWidth="1"/>
    <col min="6151" max="6400" width="11.42578125" style="52"/>
    <col min="6401" max="6401" width="16.85546875" style="52" customWidth="1"/>
    <col min="6402" max="6403" width="11.42578125" style="52"/>
    <col min="6404" max="6406" width="15.7109375" style="52" customWidth="1"/>
    <col min="6407" max="6656" width="11.42578125" style="52"/>
    <col min="6657" max="6657" width="16.85546875" style="52" customWidth="1"/>
    <col min="6658" max="6659" width="11.42578125" style="52"/>
    <col min="6660" max="6662" width="15.7109375" style="52" customWidth="1"/>
    <col min="6663" max="6912" width="11.42578125" style="52"/>
    <col min="6913" max="6913" width="16.85546875" style="52" customWidth="1"/>
    <col min="6914" max="6915" width="11.42578125" style="52"/>
    <col min="6916" max="6918" width="15.7109375" style="52" customWidth="1"/>
    <col min="6919" max="7168" width="11.42578125" style="52"/>
    <col min="7169" max="7169" width="16.85546875" style="52" customWidth="1"/>
    <col min="7170" max="7171" width="11.42578125" style="52"/>
    <col min="7172" max="7174" width="15.7109375" style="52" customWidth="1"/>
    <col min="7175" max="7424" width="11.42578125" style="52"/>
    <col min="7425" max="7425" width="16.85546875" style="52" customWidth="1"/>
    <col min="7426" max="7427" width="11.42578125" style="52"/>
    <col min="7428" max="7430" width="15.7109375" style="52" customWidth="1"/>
    <col min="7431" max="7680" width="11.42578125" style="52"/>
    <col min="7681" max="7681" width="16.85546875" style="52" customWidth="1"/>
    <col min="7682" max="7683" width="11.42578125" style="52"/>
    <col min="7684" max="7686" width="15.7109375" style="52" customWidth="1"/>
    <col min="7687" max="7936" width="11.42578125" style="52"/>
    <col min="7937" max="7937" width="16.85546875" style="52" customWidth="1"/>
    <col min="7938" max="7939" width="11.42578125" style="52"/>
    <col min="7940" max="7942" width="15.7109375" style="52" customWidth="1"/>
    <col min="7943" max="8192" width="11.42578125" style="52"/>
    <col min="8193" max="8193" width="16.85546875" style="52" customWidth="1"/>
    <col min="8194" max="8195" width="11.42578125" style="52"/>
    <col min="8196" max="8198" width="15.7109375" style="52" customWidth="1"/>
    <col min="8199" max="8448" width="11.42578125" style="52"/>
    <col min="8449" max="8449" width="16.85546875" style="52" customWidth="1"/>
    <col min="8450" max="8451" width="11.42578125" style="52"/>
    <col min="8452" max="8454" width="15.7109375" style="52" customWidth="1"/>
    <col min="8455" max="8704" width="11.42578125" style="52"/>
    <col min="8705" max="8705" width="16.85546875" style="52" customWidth="1"/>
    <col min="8706" max="8707" width="11.42578125" style="52"/>
    <col min="8708" max="8710" width="15.7109375" style="52" customWidth="1"/>
    <col min="8711" max="8960" width="11.42578125" style="52"/>
    <col min="8961" max="8961" width="16.85546875" style="52" customWidth="1"/>
    <col min="8962" max="8963" width="11.42578125" style="52"/>
    <col min="8964" max="8966" width="15.7109375" style="52" customWidth="1"/>
    <col min="8967" max="9216" width="11.42578125" style="52"/>
    <col min="9217" max="9217" width="16.85546875" style="52" customWidth="1"/>
    <col min="9218" max="9219" width="11.42578125" style="52"/>
    <col min="9220" max="9222" width="15.7109375" style="52" customWidth="1"/>
    <col min="9223" max="9472" width="11.42578125" style="52"/>
    <col min="9473" max="9473" width="16.85546875" style="52" customWidth="1"/>
    <col min="9474" max="9475" width="11.42578125" style="52"/>
    <col min="9476" max="9478" width="15.7109375" style="52" customWidth="1"/>
    <col min="9479" max="9728" width="11.42578125" style="52"/>
    <col min="9729" max="9729" width="16.85546875" style="52" customWidth="1"/>
    <col min="9730" max="9731" width="11.42578125" style="52"/>
    <col min="9732" max="9734" width="15.7109375" style="52" customWidth="1"/>
    <col min="9735" max="9984" width="11.42578125" style="52"/>
    <col min="9985" max="9985" width="16.85546875" style="52" customWidth="1"/>
    <col min="9986" max="9987" width="11.42578125" style="52"/>
    <col min="9988" max="9990" width="15.7109375" style="52" customWidth="1"/>
    <col min="9991" max="10240" width="11.42578125" style="52"/>
    <col min="10241" max="10241" width="16.85546875" style="52" customWidth="1"/>
    <col min="10242" max="10243" width="11.42578125" style="52"/>
    <col min="10244" max="10246" width="15.7109375" style="52" customWidth="1"/>
    <col min="10247" max="10496" width="11.42578125" style="52"/>
    <col min="10497" max="10497" width="16.85546875" style="52" customWidth="1"/>
    <col min="10498" max="10499" width="11.42578125" style="52"/>
    <col min="10500" max="10502" width="15.7109375" style="52" customWidth="1"/>
    <col min="10503" max="10752" width="11.42578125" style="52"/>
    <col min="10753" max="10753" width="16.85546875" style="52" customWidth="1"/>
    <col min="10754" max="10755" width="11.42578125" style="52"/>
    <col min="10756" max="10758" width="15.7109375" style="52" customWidth="1"/>
    <col min="10759" max="11008" width="11.42578125" style="52"/>
    <col min="11009" max="11009" width="16.85546875" style="52" customWidth="1"/>
    <col min="11010" max="11011" width="11.42578125" style="52"/>
    <col min="11012" max="11014" width="15.7109375" style="52" customWidth="1"/>
    <col min="11015" max="11264" width="11.42578125" style="52"/>
    <col min="11265" max="11265" width="16.85546875" style="52" customWidth="1"/>
    <col min="11266" max="11267" width="11.42578125" style="52"/>
    <col min="11268" max="11270" width="15.7109375" style="52" customWidth="1"/>
    <col min="11271" max="11520" width="11.42578125" style="52"/>
    <col min="11521" max="11521" width="16.85546875" style="52" customWidth="1"/>
    <col min="11522" max="11523" width="11.42578125" style="52"/>
    <col min="11524" max="11526" width="15.7109375" style="52" customWidth="1"/>
    <col min="11527" max="11776" width="11.42578125" style="52"/>
    <col min="11777" max="11777" width="16.85546875" style="52" customWidth="1"/>
    <col min="11778" max="11779" width="11.42578125" style="52"/>
    <col min="11780" max="11782" width="15.7109375" style="52" customWidth="1"/>
    <col min="11783" max="12032" width="11.42578125" style="52"/>
    <col min="12033" max="12033" width="16.85546875" style="52" customWidth="1"/>
    <col min="12034" max="12035" width="11.42578125" style="52"/>
    <col min="12036" max="12038" width="15.7109375" style="52" customWidth="1"/>
    <col min="12039" max="12288" width="11.42578125" style="52"/>
    <col min="12289" max="12289" width="16.85546875" style="52" customWidth="1"/>
    <col min="12290" max="12291" width="11.42578125" style="52"/>
    <col min="12292" max="12294" width="15.7109375" style="52" customWidth="1"/>
    <col min="12295" max="12544" width="11.42578125" style="52"/>
    <col min="12545" max="12545" width="16.85546875" style="52" customWidth="1"/>
    <col min="12546" max="12547" width="11.42578125" style="52"/>
    <col min="12548" max="12550" width="15.7109375" style="52" customWidth="1"/>
    <col min="12551" max="12800" width="11.42578125" style="52"/>
    <col min="12801" max="12801" width="16.85546875" style="52" customWidth="1"/>
    <col min="12802" max="12803" width="11.42578125" style="52"/>
    <col min="12804" max="12806" width="15.7109375" style="52" customWidth="1"/>
    <col min="12807" max="13056" width="11.42578125" style="52"/>
    <col min="13057" max="13057" width="16.85546875" style="52" customWidth="1"/>
    <col min="13058" max="13059" width="11.42578125" style="52"/>
    <col min="13060" max="13062" width="15.7109375" style="52" customWidth="1"/>
    <col min="13063" max="13312" width="11.42578125" style="52"/>
    <col min="13313" max="13313" width="16.85546875" style="52" customWidth="1"/>
    <col min="13314" max="13315" width="11.42578125" style="52"/>
    <col min="13316" max="13318" width="15.7109375" style="52" customWidth="1"/>
    <col min="13319" max="13568" width="11.42578125" style="52"/>
    <col min="13569" max="13569" width="16.85546875" style="52" customWidth="1"/>
    <col min="13570" max="13571" width="11.42578125" style="52"/>
    <col min="13572" max="13574" width="15.7109375" style="52" customWidth="1"/>
    <col min="13575" max="13824" width="11.42578125" style="52"/>
    <col min="13825" max="13825" width="16.85546875" style="52" customWidth="1"/>
    <col min="13826" max="13827" width="11.42578125" style="52"/>
    <col min="13828" max="13830" width="15.7109375" style="52" customWidth="1"/>
    <col min="13831" max="14080" width="11.42578125" style="52"/>
    <col min="14081" max="14081" width="16.85546875" style="52" customWidth="1"/>
    <col min="14082" max="14083" width="11.42578125" style="52"/>
    <col min="14084" max="14086" width="15.7109375" style="52" customWidth="1"/>
    <col min="14087" max="14336" width="11.42578125" style="52"/>
    <col min="14337" max="14337" width="16.85546875" style="52" customWidth="1"/>
    <col min="14338" max="14339" width="11.42578125" style="52"/>
    <col min="14340" max="14342" width="15.7109375" style="52" customWidth="1"/>
    <col min="14343" max="14592" width="11.42578125" style="52"/>
    <col min="14593" max="14593" width="16.85546875" style="52" customWidth="1"/>
    <col min="14594" max="14595" width="11.42578125" style="52"/>
    <col min="14596" max="14598" width="15.7109375" style="52" customWidth="1"/>
    <col min="14599" max="14848" width="11.42578125" style="52"/>
    <col min="14849" max="14849" width="16.85546875" style="52" customWidth="1"/>
    <col min="14850" max="14851" width="11.42578125" style="52"/>
    <col min="14852" max="14854" width="15.7109375" style="52" customWidth="1"/>
    <col min="14855" max="15104" width="11.42578125" style="52"/>
    <col min="15105" max="15105" width="16.85546875" style="52" customWidth="1"/>
    <col min="15106" max="15107" width="11.42578125" style="52"/>
    <col min="15108" max="15110" width="15.7109375" style="52" customWidth="1"/>
    <col min="15111" max="15360" width="11.42578125" style="52"/>
    <col min="15361" max="15361" width="16.85546875" style="52" customWidth="1"/>
    <col min="15362" max="15363" width="11.42578125" style="52"/>
    <col min="15364" max="15366" width="15.7109375" style="52" customWidth="1"/>
    <col min="15367" max="15616" width="11.42578125" style="52"/>
    <col min="15617" max="15617" width="16.85546875" style="52" customWidth="1"/>
    <col min="15618" max="15619" width="11.42578125" style="52"/>
    <col min="15620" max="15622" width="15.7109375" style="52" customWidth="1"/>
    <col min="15623" max="15872" width="11.42578125" style="52"/>
    <col min="15873" max="15873" width="16.85546875" style="52" customWidth="1"/>
    <col min="15874" max="15875" width="11.42578125" style="52"/>
    <col min="15876" max="15878" width="15.7109375" style="52" customWidth="1"/>
    <col min="15879" max="16128" width="11.42578125" style="52"/>
    <col min="16129" max="16129" width="16.85546875" style="52" customWidth="1"/>
    <col min="16130" max="16131" width="11.42578125" style="52"/>
    <col min="16132" max="16134" width="15.7109375" style="52" customWidth="1"/>
    <col min="16135" max="16384" width="11.42578125" style="52"/>
  </cols>
  <sheetData>
    <row r="1" spans="1:7" ht="20.100000000000001" customHeight="1" x14ac:dyDescent="0.2">
      <c r="B1" s="60" t="s">
        <v>334</v>
      </c>
      <c r="C1" s="593" t="s">
        <v>335</v>
      </c>
      <c r="D1" s="593"/>
      <c r="E1" s="593"/>
      <c r="F1" s="593"/>
      <c r="G1" s="61"/>
    </row>
    <row r="2" spans="1:7" ht="20.100000000000001" customHeight="1" x14ac:dyDescent="0.2">
      <c r="B2" s="60" t="s">
        <v>336</v>
      </c>
      <c r="C2" s="593" t="s">
        <v>337</v>
      </c>
      <c r="D2" s="593"/>
      <c r="E2" s="593"/>
      <c r="F2" s="593"/>
      <c r="G2" s="61"/>
    </row>
    <row r="3" spans="1:7" ht="39.950000000000003" customHeight="1" x14ac:dyDescent="0.2">
      <c r="B3" s="62"/>
      <c r="C3" s="594" t="s">
        <v>383</v>
      </c>
      <c r="D3" s="595"/>
      <c r="E3" s="595"/>
      <c r="F3" s="595"/>
      <c r="G3" s="63"/>
    </row>
    <row r="6" spans="1:7" x14ac:dyDescent="0.2">
      <c r="E6" s="86" t="s">
        <v>402</v>
      </c>
    </row>
    <row r="7" spans="1:7" x14ac:dyDescent="0.2">
      <c r="E7" s="596" t="s">
        <v>384</v>
      </c>
      <c r="F7" s="596"/>
    </row>
    <row r="8" spans="1:7" x14ac:dyDescent="0.2">
      <c r="E8" s="597" t="s">
        <v>412</v>
      </c>
      <c r="F8" s="592"/>
    </row>
    <row r="9" spans="1:7" x14ac:dyDescent="0.2">
      <c r="E9" s="592"/>
      <c r="F9" s="592"/>
    </row>
    <row r="10" spans="1:7" x14ac:dyDescent="0.2">
      <c r="E10" s="592"/>
      <c r="F10" s="592"/>
    </row>
    <row r="11" spans="1:7" x14ac:dyDescent="0.2">
      <c r="E11" s="592"/>
      <c r="F11" s="592"/>
    </row>
    <row r="14" spans="1:7" x14ac:dyDescent="0.2">
      <c r="E14" s="597" t="s">
        <v>506</v>
      </c>
      <c r="F14" s="592"/>
    </row>
    <row r="16" spans="1:7" x14ac:dyDescent="0.2">
      <c r="A16" s="597" t="s">
        <v>413</v>
      </c>
      <c r="B16" s="592"/>
      <c r="C16" s="592"/>
      <c r="D16" s="592"/>
    </row>
    <row r="17" spans="1:6" x14ac:dyDescent="0.2">
      <c r="A17" s="599" t="s">
        <v>414</v>
      </c>
      <c r="B17" s="599"/>
      <c r="C17" s="599"/>
      <c r="D17" s="599"/>
    </row>
    <row r="20" spans="1:6" x14ac:dyDescent="0.2">
      <c r="A20" s="86" t="s">
        <v>415</v>
      </c>
    </row>
    <row r="21" spans="1:6" x14ac:dyDescent="0.2">
      <c r="A21" s="87" t="s">
        <v>385</v>
      </c>
    </row>
    <row r="23" spans="1:6" x14ac:dyDescent="0.2">
      <c r="D23" s="64" t="s">
        <v>386</v>
      </c>
      <c r="E23" s="64" t="s">
        <v>350</v>
      </c>
      <c r="F23" s="62"/>
    </row>
    <row r="24" spans="1:6" x14ac:dyDescent="0.2">
      <c r="A24" s="600" t="s">
        <v>387</v>
      </c>
      <c r="B24" s="600"/>
      <c r="C24" s="600"/>
      <c r="D24" s="62"/>
      <c r="E24" s="65">
        <v>100</v>
      </c>
      <c r="F24" s="66">
        <f t="shared" ref="F24:F29" si="0">D24*E24</f>
        <v>0</v>
      </c>
    </row>
    <row r="25" spans="1:6" x14ac:dyDescent="0.2">
      <c r="A25" s="600" t="s">
        <v>388</v>
      </c>
      <c r="B25" s="600"/>
      <c r="C25" s="600"/>
      <c r="D25" s="62"/>
      <c r="E25" s="65">
        <v>80</v>
      </c>
      <c r="F25" s="66">
        <f t="shared" si="0"/>
        <v>0</v>
      </c>
    </row>
    <row r="26" spans="1:6" x14ac:dyDescent="0.2">
      <c r="A26" s="600" t="s">
        <v>104</v>
      </c>
      <c r="B26" s="600"/>
      <c r="C26" s="600"/>
      <c r="D26" s="62"/>
      <c r="E26" s="65">
        <v>10</v>
      </c>
      <c r="F26" s="66">
        <f t="shared" si="0"/>
        <v>0</v>
      </c>
    </row>
    <row r="27" spans="1:6" x14ac:dyDescent="0.2">
      <c r="A27" s="600" t="s">
        <v>389</v>
      </c>
      <c r="B27" s="600"/>
      <c r="C27" s="600"/>
      <c r="D27" s="62"/>
      <c r="E27" s="65">
        <v>13</v>
      </c>
      <c r="F27" s="66">
        <f t="shared" si="0"/>
        <v>0</v>
      </c>
    </row>
    <row r="28" spans="1:6" x14ac:dyDescent="0.2">
      <c r="A28" s="600" t="s">
        <v>390</v>
      </c>
      <c r="B28" s="600"/>
      <c r="C28" s="600"/>
      <c r="D28" s="62"/>
      <c r="E28" s="65">
        <v>30</v>
      </c>
      <c r="F28" s="66">
        <f t="shared" si="0"/>
        <v>0</v>
      </c>
    </row>
    <row r="29" spans="1:6" ht="13.5" thickBot="1" x14ac:dyDescent="0.25">
      <c r="A29" s="601" t="s">
        <v>391</v>
      </c>
      <c r="B29" s="601"/>
      <c r="C29" s="601"/>
      <c r="D29" s="67"/>
      <c r="E29" s="68">
        <v>20</v>
      </c>
      <c r="F29" s="69">
        <f t="shared" si="0"/>
        <v>0</v>
      </c>
    </row>
    <row r="30" spans="1:6" ht="15" x14ac:dyDescent="0.25">
      <c r="A30"/>
      <c r="B30"/>
      <c r="C30"/>
      <c r="D30"/>
      <c r="E30"/>
      <c r="F30"/>
    </row>
    <row r="31" spans="1:6" hidden="1" x14ac:dyDescent="0.2"/>
    <row r="32" spans="1:6" ht="15" x14ac:dyDescent="0.25">
      <c r="A32"/>
      <c r="B32"/>
      <c r="C32"/>
      <c r="D32"/>
      <c r="E32"/>
      <c r="F32"/>
    </row>
    <row r="33" spans="1:6" x14ac:dyDescent="0.2">
      <c r="D33" s="88" t="s">
        <v>366</v>
      </c>
      <c r="E33" s="88" t="s">
        <v>392</v>
      </c>
      <c r="F33" s="89"/>
    </row>
    <row r="34" spans="1:6" x14ac:dyDescent="0.2">
      <c r="A34" s="598" t="s">
        <v>393</v>
      </c>
      <c r="B34" s="598"/>
      <c r="C34" s="598"/>
      <c r="D34" s="89"/>
      <c r="E34" s="90">
        <v>100</v>
      </c>
      <c r="F34" s="91">
        <f t="shared" ref="F34:F39" si="1">D34*E34</f>
        <v>0</v>
      </c>
    </row>
    <row r="35" spans="1:6" x14ac:dyDescent="0.2">
      <c r="A35" s="598" t="s">
        <v>394</v>
      </c>
      <c r="B35" s="598"/>
      <c r="C35" s="598"/>
      <c r="D35" s="89"/>
      <c r="E35" s="90">
        <v>80</v>
      </c>
      <c r="F35" s="91">
        <f t="shared" si="1"/>
        <v>0</v>
      </c>
    </row>
    <row r="36" spans="1:6" x14ac:dyDescent="0.2">
      <c r="A36" s="598" t="s">
        <v>395</v>
      </c>
      <c r="B36" s="598"/>
      <c r="C36" s="598"/>
      <c r="D36" s="89"/>
      <c r="E36" s="90">
        <v>10</v>
      </c>
      <c r="F36" s="91">
        <f t="shared" si="1"/>
        <v>0</v>
      </c>
    </row>
    <row r="37" spans="1:6" x14ac:dyDescent="0.2">
      <c r="A37" s="598" t="s">
        <v>396</v>
      </c>
      <c r="B37" s="598"/>
      <c r="C37" s="598"/>
      <c r="D37" s="89"/>
      <c r="E37" s="90">
        <v>13</v>
      </c>
      <c r="F37" s="91">
        <f t="shared" si="1"/>
        <v>0</v>
      </c>
    </row>
    <row r="38" spans="1:6" x14ac:dyDescent="0.2">
      <c r="A38" s="598" t="s">
        <v>397</v>
      </c>
      <c r="B38" s="598"/>
      <c r="C38" s="598"/>
      <c r="D38" s="89"/>
      <c r="E38" s="90">
        <v>30</v>
      </c>
      <c r="F38" s="91">
        <f t="shared" si="1"/>
        <v>0</v>
      </c>
    </row>
    <row r="39" spans="1:6" x14ac:dyDescent="0.2">
      <c r="A39" s="598" t="s">
        <v>398</v>
      </c>
      <c r="B39" s="598"/>
      <c r="C39" s="598"/>
      <c r="D39" s="89"/>
      <c r="E39" s="90">
        <v>20</v>
      </c>
      <c r="F39" s="91">
        <f t="shared" si="1"/>
        <v>0</v>
      </c>
    </row>
    <row r="40" spans="1:6" ht="13.5" thickBot="1" x14ac:dyDescent="0.25">
      <c r="A40" s="602" t="s">
        <v>355</v>
      </c>
      <c r="B40" s="602"/>
      <c r="C40" s="603"/>
      <c r="D40" s="92"/>
      <c r="E40" s="93"/>
      <c r="F40" s="94"/>
    </row>
    <row r="41" spans="1:6" hidden="1" x14ac:dyDescent="0.2"/>
    <row r="42" spans="1:6" ht="15" x14ac:dyDescent="0.25">
      <c r="A42"/>
      <c r="B42"/>
      <c r="C42"/>
      <c r="D42"/>
      <c r="E42"/>
      <c r="F42"/>
    </row>
    <row r="43" spans="1:6" ht="13.5" thickBot="1" x14ac:dyDescent="0.25">
      <c r="C43" s="70" t="s">
        <v>356</v>
      </c>
      <c r="D43" s="70"/>
      <c r="E43" s="70"/>
      <c r="F43" s="71">
        <f>SUM(F24:F39)</f>
        <v>0</v>
      </c>
    </row>
    <row r="44" spans="1:6" ht="13.5" thickTop="1" x14ac:dyDescent="0.2">
      <c r="C44" s="72"/>
      <c r="D44" s="72"/>
      <c r="E44" s="72"/>
      <c r="F44" s="73"/>
    </row>
    <row r="45" spans="1:6" ht="15" x14ac:dyDescent="0.25">
      <c r="A45"/>
      <c r="B45"/>
      <c r="C45"/>
      <c r="D45"/>
      <c r="E45"/>
      <c r="F45"/>
    </row>
    <row r="46" spans="1:6" hidden="1" x14ac:dyDescent="0.2"/>
    <row r="47" spans="1:6" x14ac:dyDescent="0.2">
      <c r="A47" s="597" t="s">
        <v>416</v>
      </c>
      <c r="B47" s="592"/>
      <c r="C47" s="592"/>
      <c r="D47" s="592"/>
      <c r="E47" s="592"/>
    </row>
    <row r="48" spans="1:6" x14ac:dyDescent="0.2">
      <c r="A48" s="604" t="s">
        <v>417</v>
      </c>
      <c r="B48" s="604"/>
      <c r="C48" s="604"/>
      <c r="D48" s="604"/>
      <c r="E48" s="604"/>
    </row>
    <row r="49" spans="1:5" x14ac:dyDescent="0.2">
      <c r="A49" s="95"/>
      <c r="B49" s="95"/>
      <c r="C49" s="95"/>
      <c r="D49" s="95"/>
      <c r="E49" s="95"/>
    </row>
    <row r="50" spans="1:5" x14ac:dyDescent="0.2">
      <c r="A50" s="597" t="s">
        <v>418</v>
      </c>
      <c r="B50" s="592"/>
      <c r="C50" s="592"/>
      <c r="D50" s="592"/>
    </row>
    <row r="51" spans="1:5" x14ac:dyDescent="0.2">
      <c r="A51" s="86" t="s">
        <v>507</v>
      </c>
    </row>
    <row r="55" spans="1:5" x14ac:dyDescent="0.2">
      <c r="A55" s="597" t="s">
        <v>508</v>
      </c>
      <c r="B55" s="592"/>
    </row>
    <row r="57" spans="1:5" x14ac:dyDescent="0.2">
      <c r="A57" s="597" t="s">
        <v>419</v>
      </c>
      <c r="B57" s="592"/>
      <c r="C57" s="592"/>
      <c r="D57" s="592"/>
    </row>
  </sheetData>
  <sheetProtection selectLockedCells="1"/>
  <mergeCells count="29">
    <mergeCell ref="A50:D50"/>
    <mergeCell ref="A55:B55"/>
    <mergeCell ref="A57:D57"/>
    <mergeCell ref="A36:C36"/>
    <mergeCell ref="A37:C37"/>
    <mergeCell ref="A38:C38"/>
    <mergeCell ref="A39:C39"/>
    <mergeCell ref="A40:C40"/>
    <mergeCell ref="A47:E47"/>
    <mergeCell ref="A48:E48"/>
    <mergeCell ref="A35:C35"/>
    <mergeCell ref="E10:F10"/>
    <mergeCell ref="E11:F11"/>
    <mergeCell ref="E14:F14"/>
    <mergeCell ref="A17:D17"/>
    <mergeCell ref="A24:C24"/>
    <mergeCell ref="A25:C25"/>
    <mergeCell ref="A26:C26"/>
    <mergeCell ref="A27:C27"/>
    <mergeCell ref="A28:C28"/>
    <mergeCell ref="A29:C29"/>
    <mergeCell ref="A34:C34"/>
    <mergeCell ref="A16:D16"/>
    <mergeCell ref="E9:F9"/>
    <mergeCell ref="C1:F1"/>
    <mergeCell ref="C2:F2"/>
    <mergeCell ref="C3:F3"/>
    <mergeCell ref="E7:F7"/>
    <mergeCell ref="E8:F8"/>
  </mergeCells>
  <pageMargins left="0.78740157499999996" right="0.78740157499999996" top="0.984251969" bottom="0.984251969" header="0.4921259845" footer="0.4921259845"/>
  <pageSetup paperSize="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11</vt:i4>
      </vt:variant>
    </vt:vector>
  </HeadingPairs>
  <TitlesOfParts>
    <vt:vector size="24" baseType="lpstr">
      <vt:lpstr>Explicatif</vt:lpstr>
      <vt:lpstr>PlanComptable2018</vt:lpstr>
      <vt:lpstr>Décompte FSVT</vt:lpstr>
      <vt:lpstr>Abrechnung WSSV</vt:lpstr>
      <vt:lpstr>Séance</vt:lpstr>
      <vt:lpstr>MultiDecompte</vt:lpstr>
      <vt:lpstr>DecpteStand_SchiessplatzAbrechn</vt:lpstr>
      <vt:lpstr>DecpteCompetition</vt:lpstr>
      <vt:lpstr>DécompteStePC</vt:lpstr>
      <vt:lpstr>PC50</vt:lpstr>
      <vt:lpstr>DcpteTireur</vt:lpstr>
      <vt:lpstr>Abrechnung Schiesskurs</vt:lpstr>
      <vt:lpstr>SuiviCpta</vt:lpstr>
      <vt:lpstr>PlanComptable2018!Impression_des_titres</vt:lpstr>
      <vt:lpstr>SuiviCpta!Impression_des_titres</vt:lpstr>
      <vt:lpstr>PlanComptable18</vt:lpstr>
      <vt:lpstr>'Abrechnung WSSV'!Zone_d_impression</vt:lpstr>
      <vt:lpstr>DcpteTireur!Zone_d_impression</vt:lpstr>
      <vt:lpstr>'Décompte FSVT'!Zone_d_impression</vt:lpstr>
      <vt:lpstr>DecpteCompetition!Zone_d_impression</vt:lpstr>
      <vt:lpstr>DecpteStand_SchiessplatzAbrechn!Zone_d_impression</vt:lpstr>
      <vt:lpstr>MultiDecompte!Zone_d_impression</vt:lpstr>
      <vt:lpstr>PlanComptable2018!Zone_d_impression</vt:lpstr>
      <vt:lpstr>Séance!Zone_d_impression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Jean-Philippe Christinat</cp:lastModifiedBy>
  <cp:lastPrinted>2011-04-19T14:49:09Z</cp:lastPrinted>
  <dcterms:created xsi:type="dcterms:W3CDTF">2011-02-27T16:54:06Z</dcterms:created>
  <dcterms:modified xsi:type="dcterms:W3CDTF">2018-01-28T15:47:55Z</dcterms:modified>
</cp:coreProperties>
</file>