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Cathy\Desktop\"/>
    </mc:Choice>
  </mc:AlternateContent>
  <xr:revisionPtr revIDLastSave="0" documentId="13_ncr:1_{B311DBA8-CF4B-4DC3-8B7F-618FB2252A41}" xr6:coauthVersionLast="44" xr6:coauthVersionMax="44" xr10:uidLastSave="{00000000-0000-0000-0000-000000000000}"/>
  <bookViews>
    <workbookView xWindow="-108" yWindow="-108" windowWidth="23256" windowHeight="12576" tabRatio="700" activeTab="4" xr2:uid="{00000000-000D-0000-FFFF-FFFF00000000}"/>
  </bookViews>
  <sheets>
    <sheet name="Std El 2 pos+ ord" sheetId="2" r:id="rId1"/>
    <sheet name="90 - 57 03 couché" sheetId="14" r:id="rId2"/>
    <sheet name="Std couch El Vet" sheetId="6" r:id="rId3"/>
    <sheet name="Std Super Fin El Vet" sheetId="8" r:id="rId4"/>
    <sheet name="Arme libre 3 pos " sheetId="17" r:id="rId5"/>
    <sheet name="Feuil1" sheetId="18" r:id="rId6"/>
  </sheets>
  <externalReferences>
    <externalReference r:id="rId7"/>
  </externalReferences>
  <definedNames>
    <definedName name="_xlnm._FilterDatabase" localSheetId="2" hidden="1">'Std couch El Vet'!$B$6:$L$19</definedName>
    <definedName name="df">#REF!</definedName>
    <definedName name="Elite">[1]Tireurs!$A$2:$D$66</definedName>
    <definedName name="finale" localSheetId="1">#REF!</definedName>
    <definedName name="finale" localSheetId="4">#REF!</definedName>
    <definedName name="finale">#REF!</definedName>
    <definedName name="_xlnm.Print_Titles" localSheetId="4">'Arme libre 3 pos '!$3:$5</definedName>
    <definedName name="_xlnm.Print_Titles" localSheetId="0">'Std El 2 pos+ ord'!$3:$5</definedName>
    <definedName name="qualif" localSheetId="1">#REF!</definedName>
    <definedName name="qualif" localSheetId="4">#REF!</definedName>
    <definedName name="qualif">#REF!</definedName>
    <definedName name="Z_346A2B2A_6610_4658_AECC_214ED97452C3_.wvu.Cols" localSheetId="1" hidden="1">'90 - 57 03 couché'!$A:$A,'90 - 57 03 couché'!$C:$C,'90 - 57 03 couché'!$M:$M</definedName>
    <definedName name="Z_346A2B2A_6610_4658_AECC_214ED97452C3_.wvu.Cols" localSheetId="4" hidden="1">'Arme libre 3 pos '!$A:$A,'Arme libre 3 pos '!$C:$C,'Arme libre 3 pos '!$O:$O</definedName>
    <definedName name="Z_346A2B2A_6610_4658_AECC_214ED97452C3_.wvu.Cols" localSheetId="0" hidden="1">'Std El 2 pos+ ord'!$A:$A,'Std El 2 pos+ ord'!$C:$C,'Std El 2 pos+ ord'!$O:$O</definedName>
    <definedName name="Z_346A2B2A_6610_4658_AECC_214ED97452C3_.wvu.Cols" localSheetId="3" hidden="1">'Std Super Fin El Vet'!$A:$C</definedName>
    <definedName name="Z_346A2B2A_6610_4658_AECC_214ED97452C3_.wvu.PrintArea" localSheetId="2" hidden="1">'Std couch El Vet'!$A$1:$L$41</definedName>
    <definedName name="Z_346A2B2A_6610_4658_AECC_214ED97452C3_.wvu.PrintTitles" localSheetId="4" hidden="1">'Arme libre 3 pos '!$3:$5</definedName>
    <definedName name="Z_346A2B2A_6610_4658_AECC_214ED97452C3_.wvu.PrintTitles" localSheetId="0" hidden="1">'Std El 2 pos+ ord'!$3:$5</definedName>
    <definedName name="Z_6D71D140_47E9_11DC_958D_A645FD441D63_.wvu.Cols" localSheetId="1" hidden="1">'90 - 57 03 couché'!$A:$A,'90 - 57 03 couché'!$C:$C,'90 - 57 03 couché'!$M:$M</definedName>
    <definedName name="Z_6D71D140_47E9_11DC_958D_A645FD441D63_.wvu.Cols" localSheetId="4" hidden="1">'Arme libre 3 pos '!$A:$A,'Arme libre 3 pos '!$C:$C,'Arme libre 3 pos '!$O:$O</definedName>
    <definedName name="Z_6D71D140_47E9_11DC_958D_A645FD441D63_.wvu.Cols" localSheetId="0" hidden="1">'Std El 2 pos+ ord'!$A:$A,'Std El 2 pos+ ord'!$C:$C,'Std El 2 pos+ ord'!$O:$O</definedName>
    <definedName name="Z_6D71D140_47E9_11DC_958D_A645FD441D63_.wvu.Cols" localSheetId="3" hidden="1">'Std Super Fin El Vet'!$A:$C</definedName>
    <definedName name="Z_6D71D140_47E9_11DC_958D_A645FD441D63_.wvu.PrintArea" localSheetId="2" hidden="1">'Std couch El Vet'!$A$1:$L$41</definedName>
    <definedName name="Z_6D71D140_47E9_11DC_958D_A645FD441D63_.wvu.PrintTitles" localSheetId="4" hidden="1">'Arme libre 3 pos '!$3:$5</definedName>
    <definedName name="Z_6D71D140_47E9_11DC_958D_A645FD441D63_.wvu.PrintTitles" localSheetId="0" hidden="1">'Std El 2 pos+ ord'!$3:$5</definedName>
    <definedName name="Z_7E713042_9E27_4F4D_83EE_C1BBA4E2F4C7_.wvu.Cols" localSheetId="1" hidden="1">'90 - 57 03 couché'!$A:$A,'90 - 57 03 couché'!$C:$C,'90 - 57 03 couché'!$M:$M</definedName>
    <definedName name="Z_7E713042_9E27_4F4D_83EE_C1BBA4E2F4C7_.wvu.Cols" localSheetId="4" hidden="1">'Arme libre 3 pos '!$A:$A,'Arme libre 3 pos '!$C:$C,'Arme libre 3 pos '!$O:$O</definedName>
    <definedName name="Z_7E713042_9E27_4F4D_83EE_C1BBA4E2F4C7_.wvu.Cols" localSheetId="0" hidden="1">'Std El 2 pos+ ord'!$A:$A,'Std El 2 pos+ ord'!$C:$C,'Std El 2 pos+ ord'!$O:$O</definedName>
    <definedName name="Z_7E713042_9E27_4F4D_83EE_C1BBA4E2F4C7_.wvu.Cols" localSheetId="3" hidden="1">'Std Super Fin El Vet'!$A:$C</definedName>
    <definedName name="Z_7E713042_9E27_4F4D_83EE_C1BBA4E2F4C7_.wvu.PrintArea" localSheetId="2" hidden="1">'Std couch El Vet'!$A$1:$L$41</definedName>
    <definedName name="Z_7E713042_9E27_4F4D_83EE_C1BBA4E2F4C7_.wvu.PrintTitles" localSheetId="4" hidden="1">'Arme libre 3 pos '!$3:$5</definedName>
    <definedName name="Z_7E713042_9E27_4F4D_83EE_C1BBA4E2F4C7_.wvu.PrintTitles" localSheetId="0" hidden="1">'Std El 2 pos+ ord'!$3:$5</definedName>
    <definedName name="Z_AE8B8412_F7C4_4371_BA0F_9EFD7340D8C4_.wvu.Cols" localSheetId="1" hidden="1">'90 - 57 03 couché'!$A:$A,'90 - 57 03 couché'!$C:$C,'90 - 57 03 couché'!$M:$M</definedName>
    <definedName name="Z_AE8B8412_F7C4_4371_BA0F_9EFD7340D8C4_.wvu.Cols" localSheetId="4" hidden="1">'Arme libre 3 pos '!$A:$A,'Arme libre 3 pos '!$C:$C,'Arme libre 3 pos '!$O:$O</definedName>
    <definedName name="Z_AE8B8412_F7C4_4371_BA0F_9EFD7340D8C4_.wvu.Cols" localSheetId="0" hidden="1">'Std El 2 pos+ ord'!$A:$A,'Std El 2 pos+ ord'!$C:$C,'Std El 2 pos+ ord'!$O:$O</definedName>
    <definedName name="Z_AE8B8412_F7C4_4371_BA0F_9EFD7340D8C4_.wvu.Cols" localSheetId="3" hidden="1">'Std Super Fin El Vet'!$A:$C</definedName>
    <definedName name="Z_AE8B8412_F7C4_4371_BA0F_9EFD7340D8C4_.wvu.PrintArea" localSheetId="2" hidden="1">'Std couch El Vet'!$A$1:$L$41</definedName>
    <definedName name="Z_AE8B8412_F7C4_4371_BA0F_9EFD7340D8C4_.wvu.PrintTitles" localSheetId="4" hidden="1">'Arme libre 3 pos '!$3:$5</definedName>
    <definedName name="Z_AE8B8412_F7C4_4371_BA0F_9EFD7340D8C4_.wvu.PrintTitles" localSheetId="0" hidden="1">'Std El 2 pos+ ord'!$3:$5</definedName>
    <definedName name="Z_B178019D_525C_4543_AD5F_0141E976F5D0_.wvu.Cols" localSheetId="1" hidden="1">'90 - 57 03 couché'!$A:$A,'90 - 57 03 couché'!$C:$C,'90 - 57 03 couché'!$M:$M</definedName>
    <definedName name="Z_B178019D_525C_4543_AD5F_0141E976F5D0_.wvu.Cols" localSheetId="4" hidden="1">'Arme libre 3 pos '!$A:$A,'Arme libre 3 pos '!$C:$C,'Arme libre 3 pos '!$O:$O</definedName>
    <definedName name="Z_B178019D_525C_4543_AD5F_0141E976F5D0_.wvu.Cols" localSheetId="0" hidden="1">'Std El 2 pos+ ord'!$A:$A,'Std El 2 pos+ ord'!$C:$C,'Std El 2 pos+ ord'!$O:$O</definedName>
    <definedName name="Z_B178019D_525C_4543_AD5F_0141E976F5D0_.wvu.Cols" localSheetId="3" hidden="1">'Std Super Fin El Vet'!$A:$C</definedName>
    <definedName name="Z_B178019D_525C_4543_AD5F_0141E976F5D0_.wvu.PrintArea" localSheetId="2" hidden="1">'Std couch El Vet'!$A$1:$L$41</definedName>
    <definedName name="Z_B178019D_525C_4543_AD5F_0141E976F5D0_.wvu.PrintTitles" localSheetId="4" hidden="1">'Arme libre 3 pos '!$3:$5</definedName>
    <definedName name="Z_B178019D_525C_4543_AD5F_0141E976F5D0_.wvu.PrintTitles" localSheetId="0" hidden="1">'Std El 2 pos+ ord'!$3:$5</definedName>
    <definedName name="Z_BA4957C1_511F_42E0_8D16_46CE51F365EE_.wvu.Cols" localSheetId="1" hidden="1">'90 - 57 03 couché'!$A:$A,'90 - 57 03 couché'!$C:$C,'90 - 57 03 couché'!$M:$M</definedName>
    <definedName name="Z_BA4957C1_511F_42E0_8D16_46CE51F365EE_.wvu.Cols" localSheetId="4" hidden="1">'Arme libre 3 pos '!$A:$A,'Arme libre 3 pos '!$C:$C,'Arme libre 3 pos '!$O:$O</definedName>
    <definedName name="Z_BA4957C1_511F_42E0_8D16_46CE51F365EE_.wvu.Cols" localSheetId="0" hidden="1">'Std El 2 pos+ ord'!$A:$A,'Std El 2 pos+ ord'!$C:$C,'Std El 2 pos+ ord'!$O:$O</definedName>
    <definedName name="Z_BA4957C1_511F_42E0_8D16_46CE51F365EE_.wvu.Cols" localSheetId="3" hidden="1">'Std Super Fin El Vet'!$A:$C</definedName>
    <definedName name="Z_BA4957C1_511F_42E0_8D16_46CE51F365EE_.wvu.PrintArea" localSheetId="2" hidden="1">'Std couch El Vet'!$A$1:$L$41</definedName>
    <definedName name="Z_BA4957C1_511F_42E0_8D16_46CE51F365EE_.wvu.PrintTitles" localSheetId="4" hidden="1">'Arme libre 3 pos '!$3:$5</definedName>
    <definedName name="Z_BA4957C1_511F_42E0_8D16_46CE51F365EE_.wvu.PrintTitles" localSheetId="0" hidden="1">'Std El 2 pos+ ord'!$3:$5</definedName>
    <definedName name="Z_D50D9063_7A19_453D_9C5D_186F4309DF19_.wvu.Cols" localSheetId="1" hidden="1">'90 - 57 03 couché'!$A:$A,'90 - 57 03 couché'!$C:$C,'90 - 57 03 couché'!$M:$M</definedName>
    <definedName name="Z_D50D9063_7A19_453D_9C5D_186F4309DF19_.wvu.Cols" localSheetId="4" hidden="1">'Arme libre 3 pos '!$A:$A,'Arme libre 3 pos '!$C:$C,'Arme libre 3 pos '!$O:$O</definedName>
    <definedName name="Z_D50D9063_7A19_453D_9C5D_186F4309DF19_.wvu.Cols" localSheetId="0" hidden="1">'Std El 2 pos+ ord'!$A:$A,'Std El 2 pos+ ord'!$C:$C,'Std El 2 pos+ ord'!$O:$O</definedName>
    <definedName name="Z_D50D9063_7A19_453D_9C5D_186F4309DF19_.wvu.Cols" localSheetId="3" hidden="1">'Std Super Fin El Vet'!$A:$C</definedName>
    <definedName name="Z_D50D9063_7A19_453D_9C5D_186F4309DF19_.wvu.PrintArea" localSheetId="2" hidden="1">'Std couch El Vet'!$A$1:$L$41</definedName>
    <definedName name="Z_D50D9063_7A19_453D_9C5D_186F4309DF19_.wvu.PrintTitles" localSheetId="4" hidden="1">'Arme libre 3 pos '!$3:$5</definedName>
    <definedName name="Z_D50D9063_7A19_453D_9C5D_186F4309DF19_.wvu.PrintTitles" localSheetId="0" hidden="1">'Std El 2 pos+ ord'!$3:$5</definedName>
    <definedName name="Z_EC51AADA_7E66_4955_B8DA_4A65CE56CA39_.wvu.Cols" localSheetId="1" hidden="1">'90 - 57 03 couché'!$A:$A,'90 - 57 03 couché'!$C:$C,'90 - 57 03 couché'!$M:$M</definedName>
    <definedName name="Z_EC51AADA_7E66_4955_B8DA_4A65CE56CA39_.wvu.Cols" localSheetId="4" hidden="1">'Arme libre 3 pos '!$A:$A,'Arme libre 3 pos '!$C:$C,'Arme libre 3 pos '!$O:$O</definedName>
    <definedName name="Z_EC51AADA_7E66_4955_B8DA_4A65CE56CA39_.wvu.Cols" localSheetId="0" hidden="1">'Std El 2 pos+ ord'!$A:$A,'Std El 2 pos+ ord'!$C:$C,'Std El 2 pos+ ord'!$O:$O</definedName>
    <definedName name="Z_EC51AADA_7E66_4955_B8DA_4A65CE56CA39_.wvu.Cols" localSheetId="3" hidden="1">'Std Super Fin El Vet'!$A:$C</definedName>
    <definedName name="Z_EC51AADA_7E66_4955_B8DA_4A65CE56CA39_.wvu.PrintArea" localSheetId="2" hidden="1">'Std couch El Vet'!$A$1:$L$41</definedName>
    <definedName name="Z_EC51AADA_7E66_4955_B8DA_4A65CE56CA39_.wvu.PrintTitles" localSheetId="4" hidden="1">'Arme libre 3 pos '!$3:$5</definedName>
    <definedName name="Z_EC51AADA_7E66_4955_B8DA_4A65CE56CA39_.wvu.PrintTitles" localSheetId="0" hidden="1">'Std El 2 pos+ ord'!$3:$5</definedName>
    <definedName name="_xlnm.Print_Area" localSheetId="1">'90 - 57 03 couché'!$B$1:$N$45</definedName>
    <definedName name="_xlnm.Print_Area" localSheetId="4">'Arme libre 3 pos '!$A$1:$P$12</definedName>
    <definedName name="_xlnm.Print_Area" localSheetId="2">'Std couch El Vet'!$A$1:$K$18</definedName>
    <definedName name="_xlnm.Print_Area" localSheetId="0">'Std El 2 pos+ ord'!$A$1:$N$27</definedName>
    <definedName name="_xlnm.Print_Area" localSheetId="3">'Std Super Fin El Vet'!$D$1:$T$32</definedName>
  </definedNames>
  <calcPr calcId="191029"/>
  <customWorkbookViews>
    <customWorkbookView name="Cathy - Affichage personnalisé" guid="{AE8B8412-F7C4-4371-BA0F-9EFD7340D8C4}" mergeInterval="0" personalView="1" maximized="1" xWindow="1" yWindow="1" windowWidth="1276" windowHeight="760" activeSheetId="8"/>
    <customWorkbookView name="Privat - Affichage personnalisé" guid="{6D71D140-47E9-11DC-958D-A645FD441D63}" mergeInterval="0" personalView="1" maximized="1" windowWidth="794" windowHeight="567" activeSheetId="7" showFormulaBar="0" showStatusbar="0"/>
    <customWorkbookView name="Alfred Abgottspon - Persönliche Ansicht" guid="{D50D9063-7A19-453D-9C5D-186F4309DF19}" mergeInterval="0" personalView="1" maximized="1" windowWidth="1020" windowHeight="596" activeSheetId="7"/>
    <customWorkbookView name="Abgottspon Alfred - Persönliche Ansicht" guid="{BA4957C1-511F-42E0-8D16-46CE51F365EE}" mergeInterval="0" personalView="1" maximized="1" windowWidth="1020" windowHeight="632" activeSheetId="1"/>
    <customWorkbookView name="Bertrand - Affichage personnalisé" guid="{346A2B2A-6610-4658-AECC-214ED97452C3}" mergeInterval="0" personalView="1" maximized="1" windowWidth="1020" windowHeight="620" activeSheetId="1"/>
    <customWorkbookView name="Administrator - Affichage personnalisé" guid="{EC51AADA-7E66-4955-B8DA-4A65CE56CA39}" mergeInterval="0" personalView="1" maximized="1" xWindow="1" yWindow="1" windowWidth="1024" windowHeight="547" activeSheetId="6"/>
    <customWorkbookView name="pc36 - Affichage personnalisé" guid="{7E713042-9E27-4F4D-83EE-C1BBA4E2F4C7}" mergeInterval="0" personalView="1" maximized="1" windowWidth="1020" windowHeight="564" activeSheetId="2"/>
    <customWorkbookView name="Privee - Affichage personnalisé" guid="{B178019D-525C-4543-AD5F-0141E976F5D0}" mergeInterval="0" personalView="1" maximized="1" windowWidth="1020" windowHeight="629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8" l="1"/>
  <c r="M26" i="2"/>
  <c r="N26" i="2" s="1"/>
  <c r="M28" i="2"/>
  <c r="I25" i="2"/>
  <c r="I23" i="2"/>
  <c r="I27" i="2"/>
  <c r="I26" i="2"/>
  <c r="N9" i="17" l="1"/>
  <c r="N11" i="17"/>
  <c r="N12" i="17"/>
  <c r="N8" i="17"/>
  <c r="N10" i="17"/>
  <c r="N13" i="17"/>
  <c r="H13" i="17"/>
  <c r="H9" i="17"/>
  <c r="H11" i="17"/>
  <c r="H12" i="17"/>
  <c r="H8" i="17"/>
  <c r="H10" i="17"/>
  <c r="N7" i="17"/>
  <c r="G7" i="8" l="1"/>
  <c r="G23" i="8"/>
  <c r="I28" i="2"/>
  <c r="M27" i="2"/>
  <c r="N27" i="2" s="1"/>
  <c r="I24" i="2"/>
  <c r="I29" i="2"/>
  <c r="L13" i="14"/>
  <c r="L11" i="14"/>
  <c r="L17" i="14"/>
  <c r="J41" i="6"/>
  <c r="J42" i="6"/>
  <c r="J31" i="6"/>
  <c r="J38" i="6"/>
  <c r="J44" i="6"/>
  <c r="M11" i="2"/>
  <c r="M9" i="2"/>
  <c r="M13" i="2"/>
  <c r="M12" i="2"/>
  <c r="M14" i="2"/>
  <c r="M15" i="2"/>
  <c r="L10" i="14"/>
  <c r="L16" i="14"/>
  <c r="L6" i="14"/>
  <c r="L7" i="14"/>
  <c r="H7" i="17"/>
  <c r="L30" i="14"/>
  <c r="L42" i="14"/>
  <c r="L32" i="14"/>
  <c r="L29" i="14"/>
  <c r="L28" i="14"/>
  <c r="L39" i="14"/>
  <c r="L37" i="14"/>
  <c r="L33" i="14"/>
  <c r="L34" i="14"/>
  <c r="L43" i="14"/>
  <c r="L44" i="14"/>
  <c r="L35" i="14"/>
  <c r="L31" i="14"/>
  <c r="L26" i="14"/>
  <c r="L40" i="14"/>
  <c r="L41" i="14"/>
  <c r="L27" i="14"/>
  <c r="L36" i="14"/>
  <c r="N28" i="2" l="1"/>
  <c r="J18" i="6"/>
  <c r="J43" i="6"/>
  <c r="J34" i="6"/>
  <c r="J33" i="6"/>
  <c r="J32" i="6"/>
  <c r="J35" i="6"/>
  <c r="J30" i="6"/>
  <c r="J36" i="6"/>
  <c r="J40" i="6"/>
  <c r="J37" i="6"/>
  <c r="J29" i="6"/>
  <c r="J39" i="6"/>
  <c r="J21" i="6"/>
  <c r="J19" i="6"/>
  <c r="M7" i="2" l="1"/>
  <c r="M10" i="2"/>
  <c r="M8" i="2"/>
  <c r="G26" i="8"/>
  <c r="G22" i="8"/>
  <c r="G25" i="8"/>
  <c r="G27" i="8"/>
  <c r="G28" i="8"/>
  <c r="G9" i="8"/>
  <c r="G13" i="8"/>
  <c r="G12" i="8"/>
  <c r="G11" i="8"/>
  <c r="G8" i="8"/>
  <c r="G14" i="8"/>
  <c r="G10" i="8"/>
  <c r="J6" i="6"/>
  <c r="J8" i="6"/>
  <c r="J14" i="6"/>
  <c r="J7" i="6"/>
  <c r="J11" i="6"/>
  <c r="J22" i="6"/>
  <c r="J13" i="6"/>
  <c r="J17" i="6"/>
  <c r="J16" i="6"/>
  <c r="J10" i="6"/>
  <c r="J12" i="6"/>
  <c r="J9" i="6"/>
  <c r="J20" i="6"/>
  <c r="J15" i="6"/>
  <c r="M24" i="2"/>
  <c r="N24" i="2" s="1"/>
  <c r="K10" i="17"/>
  <c r="K11" i="17"/>
  <c r="K12" i="17"/>
  <c r="P11" i="17" l="1"/>
  <c r="P10" i="17"/>
  <c r="N15" i="17"/>
  <c r="K15" i="17"/>
  <c r="N14" i="17"/>
  <c r="K9" i="17"/>
  <c r="P9" i="17" s="1"/>
  <c r="K8" i="17"/>
  <c r="K7" i="17"/>
  <c r="K13" i="17"/>
  <c r="K14" i="17"/>
  <c r="O11" i="17"/>
  <c r="N18" i="17"/>
  <c r="N16" i="17"/>
  <c r="O16" i="17" s="1"/>
  <c r="L9" i="14"/>
  <c r="L8" i="14"/>
  <c r="M13" i="14" s="1"/>
  <c r="L38" i="14"/>
  <c r="N32" i="2"/>
  <c r="N33" i="2"/>
  <c r="I13" i="2"/>
  <c r="M31" i="2"/>
  <c r="I31" i="2"/>
  <c r="M30" i="2"/>
  <c r="I30" i="2"/>
  <c r="M29" i="2"/>
  <c r="M23" i="2"/>
  <c r="N23" i="2" s="1"/>
  <c r="M25" i="2"/>
  <c r="N25" i="2" s="1"/>
  <c r="P15" i="17" l="1"/>
  <c r="N30" i="2"/>
  <c r="N31" i="2"/>
  <c r="P13" i="17"/>
  <c r="P8" i="17"/>
  <c r="P7" i="17"/>
  <c r="O9" i="17"/>
  <c r="O15" i="17"/>
  <c r="P14" i="17"/>
  <c r="P12" i="17"/>
  <c r="O10" i="17"/>
  <c r="O12" i="17"/>
  <c r="O14" i="17"/>
  <c r="O7" i="17"/>
  <c r="O8" i="17"/>
  <c r="O13" i="17"/>
  <c r="N29" i="2"/>
  <c r="O29" i="2" s="1"/>
  <c r="O28" i="2"/>
  <c r="M31" i="14"/>
  <c r="M26" i="14"/>
  <c r="M29" i="14"/>
  <c r="M30" i="14"/>
  <c r="O27" i="2" l="1"/>
  <c r="O23" i="2"/>
  <c r="O26" i="2"/>
  <c r="L14" i="14"/>
  <c r="I9" i="2"/>
  <c r="I12" i="2"/>
  <c r="I7" i="2"/>
  <c r="I16" i="2"/>
  <c r="I10" i="2"/>
  <c r="I14" i="2"/>
  <c r="I15" i="2"/>
  <c r="I8" i="2"/>
  <c r="I11" i="2"/>
  <c r="L12" i="14"/>
  <c r="L19" i="14"/>
  <c r="L15" i="14"/>
  <c r="L18" i="14"/>
  <c r="M12" i="14" l="1"/>
  <c r="M14" i="14"/>
  <c r="M11" i="14"/>
  <c r="M9" i="14"/>
  <c r="M6" i="14"/>
  <c r="N15" i="2"/>
  <c r="O15" i="2" s="1"/>
  <c r="N13" i="2"/>
  <c r="N7" i="2"/>
  <c r="M10" i="14"/>
  <c r="N12" i="2"/>
  <c r="O13" i="2" s="1"/>
  <c r="N16" i="2"/>
  <c r="O16" i="2" s="1"/>
  <c r="N9" i="2"/>
  <c r="N14" i="2"/>
  <c r="N11" i="2"/>
  <c r="N10" i="2"/>
  <c r="O10" i="2" l="1"/>
  <c r="O14" i="2"/>
  <c r="O11" i="2"/>
  <c r="N8" i="2"/>
  <c r="O9" i="2" s="1"/>
  <c r="O8" i="2" l="1"/>
  <c r="O7" i="2"/>
  <c r="O12" i="2"/>
</calcChain>
</file>

<file path=xl/sharedStrings.xml><?xml version="1.0" encoding="utf-8"?>
<sst xmlns="http://schemas.openxmlformats.org/spreadsheetml/2006/main" count="337" uniqueCount="150">
  <si>
    <t>Fusil Standard - Couché</t>
  </si>
  <si>
    <t>Rang</t>
  </si>
  <si>
    <t>Name</t>
  </si>
  <si>
    <t>Wohnort</t>
  </si>
  <si>
    <t>Couché - Liegend</t>
  </si>
  <si>
    <t>Genou - Kniend</t>
  </si>
  <si>
    <t>Nom</t>
  </si>
  <si>
    <t>Localité</t>
  </si>
  <si>
    <t>Tot.</t>
  </si>
  <si>
    <t>TOTAL</t>
  </si>
  <si>
    <t>Appui</t>
  </si>
  <si>
    <t>Place</t>
  </si>
  <si>
    <t>Cou</t>
  </si>
  <si>
    <t>Gen</t>
  </si>
  <si>
    <t>Total</t>
  </si>
  <si>
    <t>Fusil Standard - 2 Pos.</t>
  </si>
  <si>
    <t>Vannay Rémy</t>
  </si>
  <si>
    <t>Vionnaz</t>
  </si>
  <si>
    <t>Hager Frédy</t>
  </si>
  <si>
    <t>Lens</t>
  </si>
  <si>
    <t>Standardgewehr - 2 Stel.</t>
  </si>
  <si>
    <t xml:space="preserve">                          Standardgewehr - Liegend</t>
  </si>
  <si>
    <t xml:space="preserve">                             Standardgewehr - Liegend</t>
  </si>
  <si>
    <t>Les Haudères</t>
  </si>
  <si>
    <t xml:space="preserve">                           Stgw 57/90 - Liegend </t>
  </si>
  <si>
    <t xml:space="preserve"> FASS 57/90 - Couché</t>
  </si>
  <si>
    <t xml:space="preserve"> </t>
  </si>
  <si>
    <t>Nax</t>
  </si>
  <si>
    <t>Giottonini Mirko</t>
  </si>
  <si>
    <t>Ried-Brig</t>
  </si>
  <si>
    <t>Vex</t>
  </si>
  <si>
    <t>Maschio Reynald</t>
  </si>
  <si>
    <t>Gaspoz Sylvia</t>
  </si>
  <si>
    <t>Kummer Walter</t>
  </si>
  <si>
    <t>Saxon</t>
  </si>
  <si>
    <t>Roh Frédéric</t>
  </si>
  <si>
    <t>Bramois</t>
  </si>
  <si>
    <t>Aproz</t>
  </si>
  <si>
    <t>Tschopp Claude</t>
  </si>
  <si>
    <t>Bregy Mario</t>
  </si>
  <si>
    <t>Glis</t>
  </si>
  <si>
    <t>Val-d'Illiez</t>
  </si>
  <si>
    <t>Défago Ephrem</t>
  </si>
  <si>
    <t>Eyholzer Markus</t>
  </si>
  <si>
    <t>Bettmeralp</t>
  </si>
  <si>
    <t>Arme libre - 3 Pos.</t>
  </si>
  <si>
    <t>Gewehr - 3 Stel.</t>
  </si>
  <si>
    <t>Debout - Stehen</t>
  </si>
  <si>
    <t>Décaillet Corentin</t>
  </si>
  <si>
    <t>Monthey</t>
  </si>
  <si>
    <t>FINALE</t>
  </si>
  <si>
    <t>Ozieri Luigi</t>
  </si>
  <si>
    <t>Crans Montana</t>
  </si>
  <si>
    <t>St-Martin</t>
  </si>
  <si>
    <t>Zentriegen Romeo</t>
  </si>
  <si>
    <t>Gamsen</t>
  </si>
  <si>
    <t>Morard Mathieu</t>
  </si>
  <si>
    <t>Pralong Bernard</t>
  </si>
  <si>
    <t>Wyder Norbert</t>
  </si>
  <si>
    <t>Dillier Antoine</t>
  </si>
  <si>
    <t xml:space="preserve">Brügger Jean-Luc </t>
  </si>
  <si>
    <t>St-Gingolph</t>
  </si>
  <si>
    <t>Grand Frédéric</t>
  </si>
  <si>
    <t>Saillon</t>
  </si>
  <si>
    <t>Cheseaux Fabien</t>
  </si>
  <si>
    <t>Chamoson</t>
  </si>
  <si>
    <t>Sturmgewehr - 2 Stel</t>
  </si>
  <si>
    <t>Locher Rolf</t>
  </si>
  <si>
    <t>Rey Daniel</t>
  </si>
  <si>
    <t>Giottonini  Martina</t>
  </si>
  <si>
    <t>St German</t>
  </si>
  <si>
    <t>Fusil  - Couché</t>
  </si>
  <si>
    <t>Leuk-stadt</t>
  </si>
  <si>
    <t>Noti Adolf</t>
  </si>
  <si>
    <t>Visp</t>
  </si>
  <si>
    <t>Brig</t>
  </si>
  <si>
    <t>Wyer Klaus</t>
  </si>
  <si>
    <t>Taube Karine</t>
  </si>
  <si>
    <t>Luzern</t>
  </si>
  <si>
    <t>Heinz Johannes</t>
  </si>
  <si>
    <t>Merlischahen</t>
  </si>
  <si>
    <t>Abgottspon Ivo</t>
  </si>
  <si>
    <t>Staldenried</t>
  </si>
  <si>
    <t>Gillabert Jean-Daniel</t>
  </si>
  <si>
    <t>Champéry</t>
  </si>
  <si>
    <t xml:space="preserve">                             Gewehr - Liegend</t>
  </si>
  <si>
    <t xml:space="preserve">                          Gewehr - Liegend</t>
  </si>
  <si>
    <t>Leuk-Stadt</t>
  </si>
  <si>
    <t>Morisod Hubert</t>
  </si>
  <si>
    <t>Défago Armand</t>
  </si>
  <si>
    <t>Fracheboug Paul</t>
  </si>
  <si>
    <t>Ostertag Michaël</t>
  </si>
  <si>
    <t>Vérossaz</t>
  </si>
  <si>
    <t xml:space="preserve">                           Stgw 57/03 - Liegend</t>
  </si>
  <si>
    <t>FASS 57/03 - Couché</t>
  </si>
  <si>
    <t xml:space="preserve">Ordonnance  - 2 Pos  </t>
  </si>
  <si>
    <t>Ebener Pius</t>
  </si>
  <si>
    <t>Ambord Jean-Marc</t>
  </si>
  <si>
    <t>Mariéthoz Jean-Paul</t>
  </si>
  <si>
    <t>Guidicce Pascal</t>
  </si>
  <si>
    <t>Julen Raphaël</t>
  </si>
  <si>
    <t>Emery Willy</t>
  </si>
  <si>
    <t>Botyre</t>
  </si>
  <si>
    <t>Sion</t>
  </si>
  <si>
    <t>Leuk-Susten</t>
  </si>
  <si>
    <t>300M  - 2019</t>
  </si>
  <si>
    <t>300M / Vétéran - 2019 - Superfinal</t>
  </si>
  <si>
    <t>300M / Elite - 2019- Superfinal</t>
  </si>
  <si>
    <t xml:space="preserve">  300M / Elites - 2019</t>
  </si>
  <si>
    <t xml:space="preserve">  300M/Senior &amp; Vétéran - 2019</t>
  </si>
  <si>
    <t xml:space="preserve">     300M /  2019</t>
  </si>
  <si>
    <t xml:space="preserve">     300M / Elite - 2019</t>
  </si>
  <si>
    <t>300M - 2019</t>
  </si>
  <si>
    <t>Amacker Konrad</t>
  </si>
  <si>
    <t>Konrad Gabriel</t>
  </si>
  <si>
    <t>Gsponer Daniel</t>
  </si>
  <si>
    <t>Kalbermatten René</t>
  </si>
  <si>
    <t>Wonnberger Jeanine</t>
  </si>
  <si>
    <t>Furrer Sven</t>
  </si>
  <si>
    <t>Imboden  Hubertus</t>
  </si>
  <si>
    <t>Hagen Laura</t>
  </si>
  <si>
    <t>Brig-Glis</t>
  </si>
  <si>
    <t>Volken Dario</t>
  </si>
  <si>
    <t>Varen</t>
  </si>
  <si>
    <t>Noti Christian</t>
  </si>
  <si>
    <t>Sierre</t>
  </si>
  <si>
    <t>Blatter Herbert</t>
  </si>
  <si>
    <t>Zumstein Fabian</t>
  </si>
  <si>
    <t>Maître Pierre-Antoine</t>
  </si>
  <si>
    <t>Stoffel Christoph</t>
  </si>
  <si>
    <t>Furrer Kurt</t>
  </si>
  <si>
    <t>Guérin Jérôme</t>
  </si>
  <si>
    <t>Etter Frédéric</t>
  </si>
  <si>
    <t>Gröne</t>
  </si>
  <si>
    <t>14*</t>
  </si>
  <si>
    <t>11*</t>
  </si>
  <si>
    <t>4*</t>
  </si>
  <si>
    <t>2*</t>
  </si>
  <si>
    <t>Hug Alexander</t>
  </si>
  <si>
    <t>Summermatter Anton</t>
  </si>
  <si>
    <t>6*</t>
  </si>
  <si>
    <t>8*</t>
  </si>
  <si>
    <t xml:space="preserve">Brig </t>
  </si>
  <si>
    <t>9*</t>
  </si>
  <si>
    <t>Rossier Ivan</t>
  </si>
  <si>
    <t>Miège</t>
  </si>
  <si>
    <t>Naters</t>
  </si>
  <si>
    <t>Zermatt</t>
  </si>
  <si>
    <t>Bachmann Anton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</si>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</sst>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"/>
    <numFmt numFmtId="165" formatCode="0.0;[Red]0.0"/>
    <numFmt numFmtId="166" formatCode="0.0"/>
  </numFmts>
  <fonts count="4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0"/>
      <color indexed="9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4"/>
      <name val="Arial Black"/>
      <family val="2"/>
    </font>
    <font>
      <sz val="10"/>
      <name val="Arial Black"/>
      <family val="2"/>
    </font>
    <font>
      <sz val="12"/>
      <name val="Arial Black"/>
      <family val="2"/>
    </font>
    <font>
      <i/>
      <sz val="12"/>
      <name val="Arial Black"/>
      <family val="2"/>
    </font>
    <font>
      <sz val="12"/>
      <name val="Arial Black"/>
      <family val="2"/>
    </font>
    <font>
      <i/>
      <sz val="12"/>
      <name val="Arial Black"/>
      <family val="2"/>
    </font>
    <font>
      <b/>
      <sz val="10"/>
      <name val="Arial"/>
      <family val="2"/>
    </font>
    <font>
      <sz val="14"/>
      <name val="Arial Black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1"/>
      <name val="Arial Black"/>
      <family val="2"/>
    </font>
    <font>
      <sz val="10"/>
      <name val="Arial Black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i/>
      <sz val="11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6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6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3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/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Continuous" vertical="center"/>
    </xf>
    <xf numFmtId="0" fontId="19" fillId="0" borderId="1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Continuous" vertical="center"/>
    </xf>
    <xf numFmtId="0" fontId="22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64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65" fontId="2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31" fillId="0" borderId="1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31" fillId="0" borderId="1" xfId="0" applyFont="1" applyFill="1" applyBorder="1" applyAlignment="1">
      <alignment horizontal="centerContinuous" vertical="center"/>
    </xf>
    <xf numFmtId="0" fontId="31" fillId="0" borderId="1" xfId="0" applyFont="1" applyFill="1" applyBorder="1" applyAlignment="1">
      <alignment horizontal="right" vertical="center"/>
    </xf>
    <xf numFmtId="165" fontId="32" fillId="0" borderId="1" xfId="0" applyNumberFormat="1" applyFont="1" applyFill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165" fontId="10" fillId="0" borderId="0" xfId="0" applyNumberFormat="1" applyFont="1" applyBorder="1" applyAlignment="1">
      <alignment vertical="center"/>
    </xf>
    <xf numFmtId="165" fontId="26" fillId="0" borderId="0" xfId="0" applyNumberFormat="1" applyFont="1" applyBorder="1" applyAlignment="1">
      <alignment vertical="center"/>
    </xf>
    <xf numFmtId="165" fontId="33" fillId="0" borderId="0" xfId="0" applyNumberFormat="1" applyFont="1" applyBorder="1" applyAlignment="1">
      <alignment vertical="center"/>
    </xf>
    <xf numFmtId="165" fontId="34" fillId="0" borderId="0" xfId="0" applyNumberFormat="1" applyFont="1" applyBorder="1" applyAlignment="1">
      <alignment vertical="center"/>
    </xf>
    <xf numFmtId="165" fontId="33" fillId="0" borderId="0" xfId="0" applyNumberFormat="1" applyFont="1" applyBorder="1" applyAlignment="1">
      <alignment horizontal="center" vertical="center"/>
    </xf>
    <xf numFmtId="165" fontId="27" fillId="0" borderId="2" xfId="0" applyNumberFormat="1" applyFont="1" applyBorder="1" applyAlignment="1">
      <alignment horizontal="center" vertical="center"/>
    </xf>
    <xf numFmtId="165" fontId="23" fillId="0" borderId="2" xfId="0" applyNumberFormat="1" applyFont="1" applyBorder="1" applyAlignment="1">
      <alignment horizontal="center" vertical="center"/>
    </xf>
    <xf numFmtId="165" fontId="27" fillId="0" borderId="2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" fontId="27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0" fontId="1" fillId="0" borderId="0" xfId="0" applyFont="1"/>
    <xf numFmtId="0" fontId="35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5" fontId="33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65" fontId="33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Continuous" vertical="center"/>
    </xf>
    <xf numFmtId="0" fontId="17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Continuous" vertical="center"/>
    </xf>
    <xf numFmtId="0" fontId="16" fillId="0" borderId="0" xfId="0" quotePrefix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7" fillId="0" borderId="1" xfId="0" applyFont="1" applyBorder="1" applyAlignment="1">
      <alignment vertical="center"/>
    </xf>
    <xf numFmtId="164" fontId="16" fillId="2" borderId="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38" fillId="0" borderId="0" xfId="0" applyFont="1" applyBorder="1" applyAlignment="1">
      <alignment vertical="center"/>
    </xf>
    <xf numFmtId="0" fontId="2" fillId="0" borderId="0" xfId="0" quotePrefix="1" applyFont="1" applyBorder="1" applyAlignment="1">
      <alignment horizontal="center" vertical="center"/>
    </xf>
    <xf numFmtId="1" fontId="2" fillId="0" borderId="0" xfId="0" quotePrefix="1" applyNumberFormat="1" applyFont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37" fillId="0" borderId="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27" fillId="2" borderId="2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6" fontId="39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165" fontId="27" fillId="3" borderId="2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5" fillId="0" borderId="0" xfId="0" applyFont="1" applyBorder="1" applyAlignment="1">
      <alignment horizontal="center" wrapText="1"/>
    </xf>
    <xf numFmtId="165" fontId="2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13</xdr:col>
      <xdr:colOff>452437</xdr:colOff>
      <xdr:row>4</xdr:row>
      <xdr:rowOff>0</xdr:rowOff>
    </xdr:to>
    <xdr:sp macro="" textlink="">
      <xdr:nvSpPr>
        <xdr:cNvPr id="2081" name="Rectangle 2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rrowheads="1"/>
        </xdr:cNvSpPr>
      </xdr:nvSpPr>
      <xdr:spPr bwMode="auto">
        <a:xfrm>
          <a:off x="0" y="627063"/>
          <a:ext cx="6032500" cy="3175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14</xdr:col>
      <xdr:colOff>0</xdr:colOff>
      <xdr:row>21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628650"/>
          <a:ext cx="6029325" cy="3238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</xdr:col>
      <xdr:colOff>657225</xdr:colOff>
      <xdr:row>1</xdr:row>
      <xdr:rowOff>180975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00125" y="56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CH" sz="1100"/>
        </a:p>
      </xdr:txBody>
    </xdr:sp>
    <xdr:clientData/>
  </xdr:oneCellAnchor>
  <xdr:oneCellAnchor>
    <xdr:from>
      <xdr:col>3</xdr:col>
      <xdr:colOff>657225</xdr:colOff>
      <xdr:row>18</xdr:row>
      <xdr:rowOff>180975</xdr:rowOff>
    </xdr:from>
    <xdr:ext cx="184731" cy="26456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00125" y="56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CH" sz="1100"/>
        </a:p>
      </xdr:txBody>
    </xdr:sp>
    <xdr:clientData/>
  </xdr:oneCellAnchor>
  <xdr:oneCellAnchor>
    <xdr:from>
      <xdr:col>7</xdr:col>
      <xdr:colOff>657225</xdr:colOff>
      <xdr:row>26</xdr:row>
      <xdr:rowOff>180975</xdr:rowOff>
    </xdr:from>
    <xdr:ext cx="184731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952875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CH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467591</xdr:colOff>
      <xdr:row>2</xdr:row>
      <xdr:rowOff>1</xdr:rowOff>
    </xdr:from>
    <xdr:to>
      <xdr:col>11</xdr:col>
      <xdr:colOff>519545</xdr:colOff>
      <xdr:row>4</xdr:row>
      <xdr:rowOff>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762000" y="632115"/>
          <a:ext cx="5844886" cy="329046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39690</xdr:colOff>
      <xdr:row>22</xdr:row>
      <xdr:rowOff>0</xdr:rowOff>
    </xdr:from>
    <xdr:to>
      <xdr:col>12</xdr:col>
      <xdr:colOff>1</xdr:colOff>
      <xdr:row>24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39690" y="4727864"/>
          <a:ext cx="6575856" cy="32904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11</xdr:col>
      <xdr:colOff>13137</xdr:colOff>
      <xdr:row>4</xdr:row>
      <xdr:rowOff>0</xdr:rowOff>
    </xdr:to>
    <xdr:sp macro="" textlink="">
      <xdr:nvSpPr>
        <xdr:cNvPr id="21536" name="Rectangle 1">
          <a:extLst>
            <a:ext uri="{FF2B5EF4-FFF2-40B4-BE49-F238E27FC236}">
              <a16:creationId xmlns:a16="http://schemas.microsoft.com/office/drawing/2014/main" id="{00000000-0008-0000-0200-000020540000}"/>
            </a:ext>
          </a:extLst>
        </xdr:cNvPr>
        <xdr:cNvSpPr>
          <a:spLocks noChangeArrowheads="1"/>
        </xdr:cNvSpPr>
      </xdr:nvSpPr>
      <xdr:spPr bwMode="auto">
        <a:xfrm>
          <a:off x="1" y="630621"/>
          <a:ext cx="6772602" cy="328448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</xdr:colOff>
      <xdr:row>24</xdr:row>
      <xdr:rowOff>249620</xdr:rowOff>
    </xdr:from>
    <xdr:to>
      <xdr:col>11</xdr:col>
      <xdr:colOff>72259</xdr:colOff>
      <xdr:row>27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1" y="5629603"/>
          <a:ext cx="6831724" cy="328449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23584" name="Rectangle 1">
          <a:extLst>
            <a:ext uri="{FF2B5EF4-FFF2-40B4-BE49-F238E27FC236}">
              <a16:creationId xmlns:a16="http://schemas.microsoft.com/office/drawing/2014/main" id="{00000000-0008-0000-0300-0000205C0000}"/>
            </a:ext>
          </a:extLst>
        </xdr:cNvPr>
        <xdr:cNvSpPr>
          <a:spLocks noChangeArrowheads="1"/>
        </xdr:cNvSpPr>
      </xdr:nvSpPr>
      <xdr:spPr bwMode="auto">
        <a:xfrm>
          <a:off x="0" y="632460"/>
          <a:ext cx="7322820" cy="25908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247650</xdr:rowOff>
    </xdr:from>
    <xdr:to>
      <xdr:col>16</xdr:col>
      <xdr:colOff>7936</xdr:colOff>
      <xdr:row>3</xdr:row>
      <xdr:rowOff>120650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0" y="628650"/>
          <a:ext cx="6751636" cy="2540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S-M%202006\Dokumente%20und%20Einstellungen\Alfred_2\Lokale%20Einstellungen\Temporary%20Internet%20Files\OLK73\2.%20TIR%20=%20Match%20\%20Sportif\SVTS%20-%20Groupes\Finale\Elit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"/>
      <sheetName val="Tireurs"/>
    </sheetNames>
    <sheetDataSet>
      <sheetData sheetId="0" refreshError="1"/>
      <sheetData sheetId="1">
        <row r="2">
          <cell r="A2">
            <v>0</v>
          </cell>
          <cell r="D2" t="str">
            <v>MIEGE - 1</v>
          </cell>
        </row>
        <row r="3">
          <cell r="A3">
            <v>1</v>
          </cell>
          <cell r="B3" t="str">
            <v>Mathieu</v>
          </cell>
          <cell r="C3" t="str">
            <v>Gilbert</v>
          </cell>
          <cell r="D3" t="str">
            <v>Miège 1</v>
          </cell>
        </row>
        <row r="4">
          <cell r="A4">
            <v>2</v>
          </cell>
          <cell r="B4" t="str">
            <v>Clavien</v>
          </cell>
          <cell r="C4" t="str">
            <v>Alfred</v>
          </cell>
          <cell r="D4" t="str">
            <v>Miège 1</v>
          </cell>
        </row>
        <row r="5">
          <cell r="A5">
            <v>3</v>
          </cell>
          <cell r="B5" t="str">
            <v>Sierro</v>
          </cell>
          <cell r="C5" t="str">
            <v>Claude</v>
          </cell>
          <cell r="D5" t="str">
            <v>Miège 1</v>
          </cell>
        </row>
        <row r="6">
          <cell r="A6">
            <v>4</v>
          </cell>
          <cell r="B6" t="str">
            <v>Furrer</v>
          </cell>
          <cell r="C6" t="str">
            <v>Nicole</v>
          </cell>
          <cell r="D6" t="str">
            <v>Miège 1</v>
          </cell>
        </row>
        <row r="7">
          <cell r="A7">
            <v>10</v>
          </cell>
          <cell r="D7" t="str">
            <v>NATERS - 1</v>
          </cell>
        </row>
        <row r="8">
          <cell r="A8">
            <v>11</v>
          </cell>
          <cell r="B8" t="str">
            <v>Imhof</v>
          </cell>
          <cell r="C8" t="str">
            <v>Stefan</v>
          </cell>
          <cell r="D8" t="str">
            <v>Naters 1</v>
          </cell>
        </row>
        <row r="9">
          <cell r="A9">
            <v>12</v>
          </cell>
          <cell r="B9" t="str">
            <v>Gasser</v>
          </cell>
          <cell r="C9" t="str">
            <v>André</v>
          </cell>
          <cell r="D9" t="str">
            <v>Naters 1</v>
          </cell>
        </row>
        <row r="10">
          <cell r="A10">
            <v>13</v>
          </cell>
          <cell r="B10" t="str">
            <v>Steffen</v>
          </cell>
          <cell r="C10" t="str">
            <v>Cäsar</v>
          </cell>
          <cell r="D10" t="str">
            <v>Naters 1</v>
          </cell>
        </row>
        <row r="11">
          <cell r="A11">
            <v>14</v>
          </cell>
          <cell r="B11" t="str">
            <v>Clausen</v>
          </cell>
          <cell r="C11" t="str">
            <v>Leo</v>
          </cell>
          <cell r="D11" t="str">
            <v>Naters 1</v>
          </cell>
        </row>
        <row r="12">
          <cell r="A12">
            <v>20</v>
          </cell>
          <cell r="D12" t="str">
            <v>NATERS - 2</v>
          </cell>
        </row>
        <row r="13">
          <cell r="A13">
            <v>21</v>
          </cell>
          <cell r="B13" t="str">
            <v>Ritz</v>
          </cell>
          <cell r="C13" t="str">
            <v>Beat</v>
          </cell>
          <cell r="D13" t="str">
            <v>Naters 2</v>
          </cell>
        </row>
        <row r="14">
          <cell r="A14">
            <v>22</v>
          </cell>
          <cell r="B14" t="str">
            <v>Mutter</v>
          </cell>
          <cell r="C14" t="str">
            <v>Urs</v>
          </cell>
          <cell r="D14" t="str">
            <v>Naters 2</v>
          </cell>
        </row>
        <row r="15">
          <cell r="A15">
            <v>23</v>
          </cell>
          <cell r="B15" t="str">
            <v>Imhof</v>
          </cell>
          <cell r="C15" t="str">
            <v>Erwin</v>
          </cell>
          <cell r="D15" t="str">
            <v>Naters 2</v>
          </cell>
        </row>
        <row r="16">
          <cell r="A16">
            <v>24</v>
          </cell>
          <cell r="B16" t="str">
            <v>Ritz</v>
          </cell>
          <cell r="C16" t="str">
            <v>René</v>
          </cell>
          <cell r="D16" t="str">
            <v>Naters 2</v>
          </cell>
        </row>
        <row r="17">
          <cell r="A17">
            <v>30</v>
          </cell>
          <cell r="D17" t="str">
            <v>ST-LEONARD - 1</v>
          </cell>
        </row>
        <row r="18">
          <cell r="A18">
            <v>31</v>
          </cell>
          <cell r="B18" t="str">
            <v>Tissières</v>
          </cell>
          <cell r="C18" t="str">
            <v>Jean-Denis</v>
          </cell>
          <cell r="D18" t="str">
            <v>St-Léonard 1</v>
          </cell>
        </row>
        <row r="19">
          <cell r="A19">
            <v>32</v>
          </cell>
          <cell r="B19" t="str">
            <v>Schwéry</v>
          </cell>
          <cell r="C19" t="str">
            <v>Eric</v>
          </cell>
          <cell r="D19" t="str">
            <v>St-Léonard 1</v>
          </cell>
        </row>
        <row r="20">
          <cell r="A20">
            <v>33</v>
          </cell>
          <cell r="B20" t="str">
            <v>Morard</v>
          </cell>
          <cell r="C20" t="str">
            <v>Eric</v>
          </cell>
          <cell r="D20" t="str">
            <v>St-Léonard 1</v>
          </cell>
        </row>
        <row r="21">
          <cell r="A21">
            <v>34</v>
          </cell>
          <cell r="B21" t="str">
            <v>Kalbermatten</v>
          </cell>
          <cell r="C21" t="str">
            <v>Stéphane</v>
          </cell>
          <cell r="D21" t="str">
            <v>St-Léonard 1</v>
          </cell>
        </row>
        <row r="22">
          <cell r="A22">
            <v>40</v>
          </cell>
          <cell r="D22" t="str">
            <v>ST-MAURICE</v>
          </cell>
        </row>
        <row r="23">
          <cell r="A23">
            <v>41</v>
          </cell>
          <cell r="B23" t="str">
            <v>Ducret</v>
          </cell>
          <cell r="C23" t="str">
            <v>Pierre</v>
          </cell>
          <cell r="D23" t="str">
            <v>St-Maurice</v>
          </cell>
        </row>
        <row r="24">
          <cell r="A24">
            <v>42</v>
          </cell>
          <cell r="B24" t="str">
            <v>Brügger</v>
          </cell>
          <cell r="C24" t="str">
            <v>Jean-Luc</v>
          </cell>
          <cell r="D24" t="str">
            <v>St-Maurice</v>
          </cell>
        </row>
        <row r="25">
          <cell r="A25">
            <v>43</v>
          </cell>
          <cell r="B25" t="str">
            <v>Tille</v>
          </cell>
          <cell r="C25" t="str">
            <v>Thierry</v>
          </cell>
          <cell r="D25" t="str">
            <v>St-Maurice</v>
          </cell>
        </row>
        <row r="26">
          <cell r="A26">
            <v>44</v>
          </cell>
          <cell r="B26" t="str">
            <v>Rime</v>
          </cell>
          <cell r="C26" t="str">
            <v>Jean-Louis</v>
          </cell>
          <cell r="D26" t="str">
            <v>St-Maurice</v>
          </cell>
        </row>
        <row r="27">
          <cell r="A27">
            <v>50</v>
          </cell>
          <cell r="D27" t="str">
            <v>STALDENRIED - 1</v>
          </cell>
        </row>
        <row r="28">
          <cell r="A28">
            <v>51</v>
          </cell>
          <cell r="B28" t="str">
            <v>Furrer</v>
          </cell>
          <cell r="C28" t="str">
            <v>Marinus</v>
          </cell>
          <cell r="D28" t="str">
            <v>Staldenried 1</v>
          </cell>
        </row>
        <row r="29">
          <cell r="A29">
            <v>52</v>
          </cell>
          <cell r="B29" t="str">
            <v>Brigger</v>
          </cell>
          <cell r="C29" t="str">
            <v>Alex</v>
          </cell>
          <cell r="D29" t="str">
            <v>Staldenried 1</v>
          </cell>
        </row>
        <row r="30">
          <cell r="A30">
            <v>53</v>
          </cell>
          <cell r="B30" t="str">
            <v>Furrer</v>
          </cell>
          <cell r="C30" t="str">
            <v>Georg</v>
          </cell>
          <cell r="D30" t="str">
            <v>Staldenried 1</v>
          </cell>
        </row>
        <row r="31">
          <cell r="A31">
            <v>54</v>
          </cell>
          <cell r="B31" t="str">
            <v>Abgottspon</v>
          </cell>
          <cell r="C31" t="str">
            <v>Christian</v>
          </cell>
          <cell r="D31" t="str">
            <v>Staldenried 1</v>
          </cell>
        </row>
        <row r="32">
          <cell r="A32">
            <v>60</v>
          </cell>
          <cell r="D32" t="str">
            <v>STALDENRIED - 2</v>
          </cell>
        </row>
        <row r="33">
          <cell r="A33">
            <v>61</v>
          </cell>
          <cell r="B33" t="str">
            <v>Abgottspon</v>
          </cell>
          <cell r="C33" t="str">
            <v>Susan</v>
          </cell>
          <cell r="D33" t="str">
            <v>Staldenried 2</v>
          </cell>
        </row>
        <row r="34">
          <cell r="A34">
            <v>62</v>
          </cell>
          <cell r="B34" t="str">
            <v>Furrer</v>
          </cell>
          <cell r="C34" t="str">
            <v>Emeli</v>
          </cell>
          <cell r="D34" t="str">
            <v>Staldenried 2</v>
          </cell>
        </row>
        <row r="35">
          <cell r="A35">
            <v>63</v>
          </cell>
          <cell r="B35" t="str">
            <v>Abgottspon</v>
          </cell>
          <cell r="C35" t="str">
            <v>Paul</v>
          </cell>
          <cell r="D35" t="str">
            <v>Staldenried 2</v>
          </cell>
        </row>
        <row r="36">
          <cell r="A36">
            <v>64</v>
          </cell>
          <cell r="B36" t="str">
            <v>Abgottspon</v>
          </cell>
          <cell r="C36" t="str">
            <v>Ivo</v>
          </cell>
          <cell r="D36" t="str">
            <v>Staldenried 2</v>
          </cell>
        </row>
        <row r="37">
          <cell r="A37">
            <v>70</v>
          </cell>
          <cell r="D37" t="str">
            <v>VETROZ - 1</v>
          </cell>
        </row>
        <row r="38">
          <cell r="A38">
            <v>71</v>
          </cell>
          <cell r="B38" t="str">
            <v>Zufferey</v>
          </cell>
          <cell r="C38" t="str">
            <v>Christian</v>
          </cell>
          <cell r="D38" t="str">
            <v>Vétroz 1</v>
          </cell>
        </row>
        <row r="39">
          <cell r="A39">
            <v>72</v>
          </cell>
          <cell r="B39" t="str">
            <v>Bagnoud</v>
          </cell>
          <cell r="C39" t="str">
            <v>Roland</v>
          </cell>
          <cell r="D39" t="str">
            <v>Vétroz 1</v>
          </cell>
        </row>
        <row r="40">
          <cell r="A40">
            <v>73</v>
          </cell>
          <cell r="B40" t="str">
            <v>Pillet</v>
          </cell>
          <cell r="C40" t="str">
            <v>Olivier</v>
          </cell>
          <cell r="D40" t="str">
            <v>Vétroz 1</v>
          </cell>
        </row>
        <row r="41">
          <cell r="A41">
            <v>74</v>
          </cell>
          <cell r="B41" t="str">
            <v>Cottagnoud</v>
          </cell>
          <cell r="C41" t="str">
            <v>Olivier</v>
          </cell>
          <cell r="D41" t="str">
            <v>Vétroz 1</v>
          </cell>
        </row>
        <row r="42">
          <cell r="A42">
            <v>80</v>
          </cell>
          <cell r="D42" t="str">
            <v>VETROZ - 2</v>
          </cell>
        </row>
        <row r="43">
          <cell r="A43">
            <v>81</v>
          </cell>
          <cell r="B43" t="str">
            <v>Délitroz</v>
          </cell>
          <cell r="C43" t="str">
            <v>André</v>
          </cell>
          <cell r="D43" t="str">
            <v>Vétroz 2</v>
          </cell>
        </row>
        <row r="44">
          <cell r="A44">
            <v>82</v>
          </cell>
          <cell r="B44" t="str">
            <v>Délitroz</v>
          </cell>
          <cell r="C44" t="str">
            <v>Michel</v>
          </cell>
          <cell r="D44" t="str">
            <v>Vétroz 2</v>
          </cell>
        </row>
        <row r="45">
          <cell r="A45">
            <v>83</v>
          </cell>
          <cell r="B45" t="str">
            <v>Moren</v>
          </cell>
          <cell r="C45" t="str">
            <v>Gladius</v>
          </cell>
          <cell r="D45" t="str">
            <v>Vétroz 2</v>
          </cell>
        </row>
        <row r="46">
          <cell r="A46">
            <v>84</v>
          </cell>
          <cell r="B46" t="str">
            <v>Germanier</v>
          </cell>
          <cell r="C46" t="str">
            <v>Edward</v>
          </cell>
          <cell r="D46" t="str">
            <v>Vétroz 2</v>
          </cell>
        </row>
        <row r="47">
          <cell r="A47">
            <v>90</v>
          </cell>
          <cell r="D47" t="str">
            <v>VIEGE - 1</v>
          </cell>
        </row>
        <row r="48">
          <cell r="A48">
            <v>91</v>
          </cell>
          <cell r="B48" t="str">
            <v>Kalbermatter</v>
          </cell>
          <cell r="C48" t="str">
            <v>Martin</v>
          </cell>
          <cell r="D48" t="str">
            <v>Viège 1</v>
          </cell>
        </row>
        <row r="49">
          <cell r="A49">
            <v>92</v>
          </cell>
          <cell r="B49" t="str">
            <v>Ebener</v>
          </cell>
          <cell r="C49" t="str">
            <v>Pius</v>
          </cell>
          <cell r="D49" t="str">
            <v>Viège 1</v>
          </cell>
        </row>
        <row r="50">
          <cell r="A50">
            <v>93</v>
          </cell>
          <cell r="B50" t="str">
            <v>Salzgeber</v>
          </cell>
          <cell r="C50" t="str">
            <v>Erich</v>
          </cell>
          <cell r="D50" t="str">
            <v>Viège 1</v>
          </cell>
        </row>
        <row r="51">
          <cell r="A51">
            <v>94</v>
          </cell>
          <cell r="B51" t="str">
            <v>Henzen</v>
          </cell>
          <cell r="C51" t="str">
            <v>Alwin</v>
          </cell>
          <cell r="D51" t="str">
            <v>Viège 1</v>
          </cell>
        </row>
        <row r="52">
          <cell r="A52">
            <v>100</v>
          </cell>
        </row>
        <row r="53">
          <cell r="A53">
            <v>101</v>
          </cell>
        </row>
        <row r="54">
          <cell r="A54">
            <v>102</v>
          </cell>
        </row>
        <row r="55">
          <cell r="A55">
            <v>103</v>
          </cell>
        </row>
        <row r="56">
          <cell r="A56">
            <v>104</v>
          </cell>
        </row>
        <row r="57">
          <cell r="A57">
            <v>110</v>
          </cell>
        </row>
        <row r="58">
          <cell r="A58">
            <v>111</v>
          </cell>
        </row>
        <row r="59">
          <cell r="A59">
            <v>112</v>
          </cell>
        </row>
        <row r="60">
          <cell r="A60">
            <v>113</v>
          </cell>
        </row>
        <row r="61">
          <cell r="A61">
            <v>114</v>
          </cell>
        </row>
        <row r="62">
          <cell r="A62">
            <v>120</v>
          </cell>
        </row>
        <row r="63">
          <cell r="A63">
            <v>121</v>
          </cell>
        </row>
        <row r="64">
          <cell r="A64">
            <v>122</v>
          </cell>
        </row>
        <row r="65">
          <cell r="A65">
            <v>123</v>
          </cell>
        </row>
        <row r="66">
          <cell r="A66">
            <v>124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drawing" Target="../drawings/drawing3.xml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10" Type="http://schemas.openxmlformats.org/officeDocument/2006/relationships/drawing" Target="../drawings/drawing4.xml"/><Relationship Id="rId4" Type="http://schemas.openxmlformats.org/officeDocument/2006/relationships/printerSettings" Target="../printerSettings/printerSettings23.bin"/><Relationship Id="rId9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33"/>
  <sheetViews>
    <sheetView showGridLines="0" showZeros="0" topLeftCell="B18" zoomScale="120" zoomScaleNormal="120" workbookViewId="0">
      <selection activeCell="I31" sqref="I31"/>
    </sheetView>
  </sheetViews>
  <sheetFormatPr baseColWidth="10" defaultColWidth="11.5546875" defaultRowHeight="24.75" customHeight="1" x14ac:dyDescent="0.25"/>
  <cols>
    <col min="1" max="1" width="5.6640625" style="24" hidden="1" customWidth="1"/>
    <col min="2" max="2" width="4.88671875" style="25" customWidth="1"/>
    <col min="3" max="3" width="3.6640625" style="25" hidden="1" customWidth="1"/>
    <col min="4" max="4" width="22.6640625" style="26" customWidth="1"/>
    <col min="5" max="5" width="11.33203125" style="27" customWidth="1"/>
    <col min="6" max="8" width="5.88671875" style="28" customWidth="1"/>
    <col min="9" max="9" width="4.88671875" style="11" customWidth="1"/>
    <col min="10" max="12" width="5.88671875" style="28" customWidth="1"/>
    <col min="13" max="13" width="4.88671875" style="11" customWidth="1"/>
    <col min="14" max="14" width="6.88671875" style="28" customWidth="1"/>
    <col min="15" max="15" width="5.6640625" style="23" hidden="1" customWidth="1"/>
    <col min="16" max="16" width="5.6640625" style="25" customWidth="1"/>
    <col min="17" max="16384" width="11.5546875" style="26"/>
  </cols>
  <sheetData>
    <row r="1" spans="1:16" s="40" customFormat="1" ht="30" customHeight="1" x14ac:dyDescent="0.4">
      <c r="A1" s="39"/>
      <c r="B1" s="48" t="s">
        <v>15</v>
      </c>
      <c r="C1" s="48"/>
      <c r="D1" s="48"/>
      <c r="E1" s="48"/>
      <c r="F1" s="52" t="s">
        <v>112</v>
      </c>
      <c r="G1" s="118"/>
      <c r="H1" s="49"/>
      <c r="I1" s="48"/>
      <c r="J1" s="48"/>
      <c r="K1" s="51"/>
      <c r="L1" s="48"/>
      <c r="M1" s="48"/>
      <c r="N1" s="50" t="s">
        <v>20</v>
      </c>
      <c r="O1" s="41"/>
      <c r="P1" s="78"/>
    </row>
    <row r="2" spans="1:16" ht="20.100000000000001" customHeight="1" x14ac:dyDescent="0.25">
      <c r="A2" s="36"/>
      <c r="B2" s="10"/>
      <c r="C2" s="10"/>
      <c r="D2" s="37"/>
    </row>
    <row r="3" spans="1:16" s="3" customFormat="1" ht="10.199999999999999" x14ac:dyDescent="0.25">
      <c r="A3" s="1"/>
      <c r="B3" s="2" t="s">
        <v>1</v>
      </c>
      <c r="C3" s="2"/>
      <c r="D3" s="3" t="s">
        <v>2</v>
      </c>
      <c r="E3" s="3" t="s">
        <v>3</v>
      </c>
      <c r="F3" s="4" t="s">
        <v>4</v>
      </c>
      <c r="G3" s="4"/>
      <c r="H3" s="4"/>
      <c r="I3" s="8"/>
      <c r="J3" s="4" t="s">
        <v>5</v>
      </c>
      <c r="K3" s="4"/>
      <c r="L3" s="4"/>
      <c r="M3" s="8"/>
      <c r="N3" s="2"/>
      <c r="P3" s="2"/>
    </row>
    <row r="4" spans="1:16" s="3" customFormat="1" ht="10.199999999999999" x14ac:dyDescent="0.25">
      <c r="A4" s="1"/>
      <c r="B4" s="2" t="s">
        <v>1</v>
      </c>
      <c r="C4" s="2"/>
      <c r="D4" s="3" t="s">
        <v>6</v>
      </c>
      <c r="E4" s="3" t="s">
        <v>7</v>
      </c>
      <c r="F4" s="2">
        <v>1</v>
      </c>
      <c r="G4" s="2">
        <v>2</v>
      </c>
      <c r="H4" s="2">
        <v>3</v>
      </c>
      <c r="I4" s="9" t="s">
        <v>8</v>
      </c>
      <c r="J4" s="2">
        <v>4</v>
      </c>
      <c r="K4" s="2">
        <v>5</v>
      </c>
      <c r="L4" s="2">
        <v>6</v>
      </c>
      <c r="M4" s="9" t="s">
        <v>8</v>
      </c>
      <c r="N4" s="2" t="s">
        <v>9</v>
      </c>
      <c r="O4" s="3" t="s">
        <v>10</v>
      </c>
      <c r="P4" s="2"/>
    </row>
    <row r="5" spans="1:16" s="23" customFormat="1" ht="6.9" customHeight="1" x14ac:dyDescent="0.25">
      <c r="A5" s="21"/>
      <c r="B5" s="22"/>
      <c r="C5" s="22"/>
      <c r="F5" s="22"/>
      <c r="G5" s="22"/>
      <c r="H5" s="22"/>
      <c r="I5" s="11"/>
      <c r="J5" s="22"/>
      <c r="K5" s="22">
        <v>0</v>
      </c>
      <c r="L5" s="22"/>
      <c r="M5" s="11"/>
      <c r="N5" s="22"/>
      <c r="P5" s="22"/>
    </row>
    <row r="6" spans="1:16" s="14" customFormat="1" ht="6.9" customHeight="1" x14ac:dyDescent="0.25">
      <c r="A6" s="12" t="s">
        <v>11</v>
      </c>
      <c r="B6" s="13" t="s">
        <v>1</v>
      </c>
      <c r="C6" s="13"/>
      <c r="D6" s="14" t="s">
        <v>6</v>
      </c>
      <c r="E6" s="29" t="s">
        <v>7</v>
      </c>
      <c r="F6" s="13"/>
      <c r="G6" s="13"/>
      <c r="H6" s="13"/>
      <c r="I6" s="15" t="s">
        <v>12</v>
      </c>
      <c r="J6" s="13">
        <v>4</v>
      </c>
      <c r="K6" s="13">
        <v>0</v>
      </c>
      <c r="L6" s="13"/>
      <c r="M6" s="15" t="s">
        <v>13</v>
      </c>
      <c r="N6" s="13" t="s">
        <v>14</v>
      </c>
      <c r="O6" s="30" t="s">
        <v>10</v>
      </c>
      <c r="P6" s="13"/>
    </row>
    <row r="7" spans="1:16" s="46" customFormat="1" ht="17.100000000000001" customHeight="1" x14ac:dyDescent="0.25">
      <c r="A7" s="44">
        <v>4</v>
      </c>
      <c r="B7" s="124">
        <v>1</v>
      </c>
      <c r="C7" s="45"/>
      <c r="D7" s="46" t="s">
        <v>18</v>
      </c>
      <c r="E7" s="34" t="s">
        <v>27</v>
      </c>
      <c r="F7" s="38">
        <v>96</v>
      </c>
      <c r="G7" s="38">
        <v>97</v>
      </c>
      <c r="H7" s="38">
        <v>98</v>
      </c>
      <c r="I7" s="127">
        <f t="shared" ref="I7:I14" si="0">SUM(F7:H7)</f>
        <v>291</v>
      </c>
      <c r="J7" s="38">
        <v>90</v>
      </c>
      <c r="K7" s="38">
        <v>95</v>
      </c>
      <c r="L7" s="38">
        <v>94</v>
      </c>
      <c r="M7" s="127">
        <f t="shared" ref="M7:M14" si="1">SUM(J7:L7)</f>
        <v>279</v>
      </c>
      <c r="N7" s="80">
        <f t="shared" ref="N7:N14" si="2">SUM(M7,I7)</f>
        <v>570</v>
      </c>
      <c r="O7" s="46" t="str">
        <f t="shared" ref="O7:O14" si="3">CONCATENATE(N7,100+L7,100+K7,100+J7,100+H7,100+G7,100+F7)</f>
        <v>570194195190198197196</v>
      </c>
      <c r="P7" s="38"/>
    </row>
    <row r="8" spans="1:16" s="46" customFormat="1" ht="17.100000000000001" customHeight="1" x14ac:dyDescent="0.25">
      <c r="A8" s="44"/>
      <c r="B8" s="124">
        <v>2</v>
      </c>
      <c r="C8" s="45"/>
      <c r="D8" s="46" t="s">
        <v>16</v>
      </c>
      <c r="E8" s="34" t="s">
        <v>17</v>
      </c>
      <c r="F8" s="38">
        <v>96</v>
      </c>
      <c r="G8" s="38">
        <v>94</v>
      </c>
      <c r="H8" s="38">
        <v>94</v>
      </c>
      <c r="I8" s="127">
        <f t="shared" si="0"/>
        <v>284</v>
      </c>
      <c r="J8" s="38">
        <v>89</v>
      </c>
      <c r="K8" s="38">
        <v>86</v>
      </c>
      <c r="L8" s="38">
        <v>94</v>
      </c>
      <c r="M8" s="127">
        <f t="shared" si="1"/>
        <v>269</v>
      </c>
      <c r="N8" s="80">
        <f t="shared" si="2"/>
        <v>553</v>
      </c>
      <c r="O8" s="46" t="str">
        <f t="shared" si="3"/>
        <v>553194186189194194196</v>
      </c>
      <c r="P8" s="38"/>
    </row>
    <row r="9" spans="1:16" s="46" customFormat="1" ht="17.100000000000001" customHeight="1" x14ac:dyDescent="0.25">
      <c r="A9" s="44"/>
      <c r="B9" s="124">
        <v>3</v>
      </c>
      <c r="C9" s="45"/>
      <c r="D9" s="46" t="s">
        <v>54</v>
      </c>
      <c r="E9" s="34" t="s">
        <v>55</v>
      </c>
      <c r="F9" s="38">
        <v>98</v>
      </c>
      <c r="G9" s="38">
        <v>96</v>
      </c>
      <c r="H9" s="38">
        <v>96</v>
      </c>
      <c r="I9" s="127">
        <f t="shared" si="0"/>
        <v>290</v>
      </c>
      <c r="J9" s="38">
        <v>87</v>
      </c>
      <c r="K9" s="38">
        <v>85</v>
      </c>
      <c r="L9" s="38">
        <v>90</v>
      </c>
      <c r="M9" s="127">
        <f t="shared" si="1"/>
        <v>262</v>
      </c>
      <c r="N9" s="80">
        <f t="shared" si="2"/>
        <v>552</v>
      </c>
      <c r="O9" s="46" t="str">
        <f t="shared" si="3"/>
        <v>552190185187196196198</v>
      </c>
      <c r="P9" s="38"/>
    </row>
    <row r="10" spans="1:16" s="46" customFormat="1" ht="17.100000000000001" customHeight="1" x14ac:dyDescent="0.25">
      <c r="A10" s="44"/>
      <c r="B10" s="124">
        <v>4</v>
      </c>
      <c r="C10" s="45"/>
      <c r="D10" s="46" t="s">
        <v>96</v>
      </c>
      <c r="E10" s="27" t="s">
        <v>74</v>
      </c>
      <c r="F10" s="38">
        <v>95</v>
      </c>
      <c r="G10" s="38">
        <v>94</v>
      </c>
      <c r="H10" s="38">
        <v>95</v>
      </c>
      <c r="I10" s="127">
        <f t="shared" si="0"/>
        <v>284</v>
      </c>
      <c r="J10" s="38">
        <v>89</v>
      </c>
      <c r="K10" s="38">
        <v>86</v>
      </c>
      <c r="L10" s="38">
        <v>89</v>
      </c>
      <c r="M10" s="127">
        <f t="shared" si="1"/>
        <v>264</v>
      </c>
      <c r="N10" s="80">
        <f t="shared" si="2"/>
        <v>548</v>
      </c>
      <c r="O10" s="46" t="str">
        <f t="shared" si="3"/>
        <v>548189186189195194195</v>
      </c>
      <c r="P10" s="38"/>
    </row>
    <row r="11" spans="1:16" s="46" customFormat="1" ht="17.100000000000001" customHeight="1" x14ac:dyDescent="0.25">
      <c r="A11" s="44">
        <v>2</v>
      </c>
      <c r="B11" s="124">
        <v>5</v>
      </c>
      <c r="C11" s="45"/>
      <c r="D11" s="46" t="s">
        <v>31</v>
      </c>
      <c r="E11" s="34" t="s">
        <v>30</v>
      </c>
      <c r="F11" s="38">
        <v>98</v>
      </c>
      <c r="G11" s="38">
        <v>99</v>
      </c>
      <c r="H11" s="38">
        <v>98</v>
      </c>
      <c r="I11" s="127">
        <f t="shared" si="0"/>
        <v>295</v>
      </c>
      <c r="J11" s="38">
        <v>80</v>
      </c>
      <c r="K11" s="38">
        <v>89</v>
      </c>
      <c r="L11" s="38">
        <v>83</v>
      </c>
      <c r="M11" s="127">
        <f t="shared" si="1"/>
        <v>252</v>
      </c>
      <c r="N11" s="80">
        <f t="shared" si="2"/>
        <v>547</v>
      </c>
      <c r="O11" s="46" t="str">
        <f t="shared" si="3"/>
        <v>547183189180198199198</v>
      </c>
      <c r="P11" s="38"/>
    </row>
    <row r="12" spans="1:16" s="46" customFormat="1" ht="17.100000000000001" customHeight="1" x14ac:dyDescent="0.25">
      <c r="A12" s="44">
        <v>9</v>
      </c>
      <c r="B12" s="124">
        <v>6</v>
      </c>
      <c r="C12" s="45"/>
      <c r="D12" s="46" t="s">
        <v>131</v>
      </c>
      <c r="E12" s="34" t="s">
        <v>17</v>
      </c>
      <c r="F12" s="38">
        <v>94</v>
      </c>
      <c r="G12" s="38">
        <v>92</v>
      </c>
      <c r="H12" s="38">
        <v>92</v>
      </c>
      <c r="I12" s="127">
        <f t="shared" si="0"/>
        <v>278</v>
      </c>
      <c r="J12" s="38">
        <v>88</v>
      </c>
      <c r="K12" s="38">
        <v>84</v>
      </c>
      <c r="L12" s="38">
        <v>85</v>
      </c>
      <c r="M12" s="128">
        <f t="shared" si="1"/>
        <v>257</v>
      </c>
      <c r="N12" s="80">
        <f t="shared" si="2"/>
        <v>535</v>
      </c>
      <c r="O12" s="46" t="str">
        <f t="shared" si="3"/>
        <v>535185184188192192194</v>
      </c>
      <c r="P12" s="38"/>
    </row>
    <row r="13" spans="1:16" s="46" customFormat="1" ht="17.100000000000001" customHeight="1" x14ac:dyDescent="0.25">
      <c r="A13" s="44">
        <v>8</v>
      </c>
      <c r="B13" s="124">
        <v>7</v>
      </c>
      <c r="C13" s="45"/>
      <c r="D13" s="46" t="s">
        <v>39</v>
      </c>
      <c r="E13" s="27" t="s">
        <v>40</v>
      </c>
      <c r="F13" s="38">
        <v>97</v>
      </c>
      <c r="G13" s="38">
        <v>94</v>
      </c>
      <c r="H13" s="38">
        <v>97</v>
      </c>
      <c r="I13" s="127">
        <f t="shared" si="0"/>
        <v>288</v>
      </c>
      <c r="J13" s="38">
        <v>82</v>
      </c>
      <c r="K13" s="38">
        <v>85</v>
      </c>
      <c r="L13" s="38">
        <v>78</v>
      </c>
      <c r="M13" s="127">
        <f t="shared" si="1"/>
        <v>245</v>
      </c>
      <c r="N13" s="80">
        <f t="shared" si="2"/>
        <v>533</v>
      </c>
      <c r="O13" s="46" t="str">
        <f t="shared" si="3"/>
        <v>533178185182197194197</v>
      </c>
      <c r="P13" s="38"/>
    </row>
    <row r="14" spans="1:16" s="46" customFormat="1" ht="17.100000000000001" customHeight="1" x14ac:dyDescent="0.25">
      <c r="A14" s="44">
        <v>13</v>
      </c>
      <c r="B14" s="124">
        <v>8</v>
      </c>
      <c r="C14" s="45"/>
      <c r="D14" s="46" t="s">
        <v>33</v>
      </c>
      <c r="E14" s="34" t="s">
        <v>44</v>
      </c>
      <c r="F14" s="38">
        <v>96</v>
      </c>
      <c r="G14" s="38">
        <v>96</v>
      </c>
      <c r="H14" s="38">
        <v>92</v>
      </c>
      <c r="I14" s="127">
        <f t="shared" si="0"/>
        <v>284</v>
      </c>
      <c r="J14" s="38">
        <v>68</v>
      </c>
      <c r="K14" s="38">
        <v>70</v>
      </c>
      <c r="L14" s="38">
        <v>49</v>
      </c>
      <c r="M14" s="128">
        <f t="shared" si="1"/>
        <v>187</v>
      </c>
      <c r="N14" s="80">
        <f t="shared" si="2"/>
        <v>471</v>
      </c>
      <c r="O14" s="46" t="str">
        <f t="shared" si="3"/>
        <v>471149170168192196196</v>
      </c>
      <c r="P14" s="38"/>
    </row>
    <row r="15" spans="1:16" s="46" customFormat="1" ht="17.100000000000001" customHeight="1" x14ac:dyDescent="0.25">
      <c r="A15" s="44">
        <v>11</v>
      </c>
      <c r="B15" s="124"/>
      <c r="C15" s="45"/>
      <c r="E15" s="27"/>
      <c r="F15" s="38"/>
      <c r="G15" s="38"/>
      <c r="H15" s="38"/>
      <c r="I15" s="127">
        <f t="shared" ref="I15:I16" si="4">SUM(F15:H15)</f>
        <v>0</v>
      </c>
      <c r="J15" s="38"/>
      <c r="K15" s="38"/>
      <c r="L15" s="38"/>
      <c r="M15" s="128">
        <f t="shared" ref="M15" si="5">SUM(J15:L15)</f>
        <v>0</v>
      </c>
      <c r="N15" s="80">
        <f t="shared" ref="N15:N16" si="6">SUM(M15,I15)</f>
        <v>0</v>
      </c>
      <c r="O15" s="46" t="str">
        <f t="shared" ref="O15:O16" si="7">CONCATENATE(N15,100+L15,100+K15,100+J15,100+H15,100+G15,100+F15)</f>
        <v>0100100100100100100</v>
      </c>
      <c r="P15" s="38"/>
    </row>
    <row r="16" spans="1:16" s="46" customFormat="1" ht="17.100000000000001" customHeight="1" x14ac:dyDescent="0.25">
      <c r="A16" s="44">
        <v>1</v>
      </c>
      <c r="B16" s="124"/>
      <c r="C16" s="45"/>
      <c r="E16" s="34"/>
      <c r="F16" s="38"/>
      <c r="G16" s="38"/>
      <c r="H16" s="38"/>
      <c r="I16" s="127">
        <f t="shared" si="4"/>
        <v>0</v>
      </c>
      <c r="J16" s="38"/>
      <c r="K16" s="38"/>
      <c r="L16" s="38"/>
      <c r="M16" s="128"/>
      <c r="N16" s="80">
        <f t="shared" si="6"/>
        <v>0</v>
      </c>
      <c r="O16" s="46" t="str">
        <f t="shared" si="7"/>
        <v>0100100100100100100</v>
      </c>
      <c r="P16" s="38"/>
    </row>
    <row r="17" spans="1:18" ht="24.75" customHeight="1" x14ac:dyDescent="0.25">
      <c r="G17" s="7" t="s">
        <v>26</v>
      </c>
      <c r="J17" s="7" t="s">
        <v>26</v>
      </c>
    </row>
    <row r="18" spans="1:18" s="58" customFormat="1" ht="30" customHeight="1" x14ac:dyDescent="0.25">
      <c r="A18" s="53"/>
      <c r="B18" s="48" t="s">
        <v>95</v>
      </c>
      <c r="C18" s="54"/>
      <c r="D18" s="54"/>
      <c r="E18" s="119"/>
      <c r="F18" s="52" t="s">
        <v>112</v>
      </c>
      <c r="G18" s="117"/>
      <c r="H18" s="54"/>
      <c r="I18" s="48"/>
      <c r="J18" s="56"/>
      <c r="K18" s="54"/>
      <c r="L18" s="54"/>
      <c r="M18" s="56"/>
      <c r="N18" s="50" t="s">
        <v>66</v>
      </c>
      <c r="P18" s="77"/>
    </row>
    <row r="19" spans="1:18" ht="20.100000000000001" customHeight="1" x14ac:dyDescent="0.25">
      <c r="A19" s="36"/>
      <c r="B19" s="10"/>
      <c r="C19" s="10"/>
      <c r="D19" s="37"/>
      <c r="J19"/>
    </row>
    <row r="20" spans="1:18" s="3" customFormat="1" ht="10.199999999999999" x14ac:dyDescent="0.25">
      <c r="A20" s="1"/>
      <c r="B20" s="2" t="s">
        <v>1</v>
      </c>
      <c r="C20" s="2"/>
      <c r="D20" s="3" t="s">
        <v>2</v>
      </c>
      <c r="E20" s="3" t="s">
        <v>3</v>
      </c>
      <c r="F20" s="4" t="s">
        <v>4</v>
      </c>
      <c r="G20" s="4"/>
      <c r="H20" s="4"/>
      <c r="I20" s="8"/>
      <c r="J20" s="4" t="s">
        <v>5</v>
      </c>
      <c r="K20" s="4"/>
      <c r="L20" s="4"/>
      <c r="M20" s="8"/>
      <c r="N20" s="2"/>
      <c r="P20" s="2"/>
    </row>
    <row r="21" spans="1:18" s="3" customFormat="1" ht="10.199999999999999" x14ac:dyDescent="0.25">
      <c r="A21" s="1"/>
      <c r="B21" s="2" t="s">
        <v>1</v>
      </c>
      <c r="C21" s="2"/>
      <c r="D21" s="3" t="s">
        <v>6</v>
      </c>
      <c r="E21" s="3" t="s">
        <v>7</v>
      </c>
      <c r="F21" s="2">
        <v>1</v>
      </c>
      <c r="G21" s="2">
        <v>2</v>
      </c>
      <c r="H21" s="2">
        <v>3</v>
      </c>
      <c r="I21" s="9" t="s">
        <v>8</v>
      </c>
      <c r="J21" s="2">
        <v>4</v>
      </c>
      <c r="K21" s="2">
        <v>5</v>
      </c>
      <c r="L21" s="2">
        <v>6</v>
      </c>
      <c r="M21" s="9" t="s">
        <v>8</v>
      </c>
      <c r="N21" s="2" t="s">
        <v>9</v>
      </c>
      <c r="O21" s="3" t="s">
        <v>10</v>
      </c>
      <c r="P21" s="2"/>
    </row>
    <row r="22" spans="1:18" ht="12.75" customHeight="1" x14ac:dyDescent="0.25">
      <c r="J22"/>
    </row>
    <row r="23" spans="1:18" s="18" customFormat="1" ht="17.100000000000001" customHeight="1" x14ac:dyDescent="0.25">
      <c r="A23" s="16">
        <v>8</v>
      </c>
      <c r="B23" s="124">
        <v>1</v>
      </c>
      <c r="C23" s="34"/>
      <c r="D23" s="46" t="s">
        <v>28</v>
      </c>
      <c r="E23" s="27" t="s">
        <v>19</v>
      </c>
      <c r="F23" s="130">
        <v>91</v>
      </c>
      <c r="G23" s="130">
        <v>93</v>
      </c>
      <c r="H23" s="130">
        <v>91</v>
      </c>
      <c r="I23" s="127">
        <f t="shared" ref="I23:I28" si="8">SUM(F23+G23+H23)</f>
        <v>275</v>
      </c>
      <c r="J23" s="131">
        <v>79</v>
      </c>
      <c r="K23" s="131">
        <v>73</v>
      </c>
      <c r="L23" s="131">
        <v>88</v>
      </c>
      <c r="M23" s="132">
        <f>SUM(J23+K23+L23)</f>
        <v>240</v>
      </c>
      <c r="N23" s="98">
        <f t="shared" ref="N23:N28" si="9">SUM(M23,I23)</f>
        <v>515</v>
      </c>
      <c r="O23" s="18" t="e">
        <f>CONCATENATE(N23,100+L23,100+K23,100+#REF!,100+H23,100+G23,100+F23)</f>
        <v>#REF!</v>
      </c>
      <c r="P23" s="17" t="s">
        <v>136</v>
      </c>
      <c r="Q23" s="8"/>
      <c r="R23" s="2"/>
    </row>
    <row r="24" spans="1:18" s="18" customFormat="1" ht="17.100000000000001" customHeight="1" x14ac:dyDescent="0.25">
      <c r="A24" s="16">
        <v>11</v>
      </c>
      <c r="B24" s="124">
        <v>2</v>
      </c>
      <c r="C24" s="34"/>
      <c r="D24" s="46" t="s">
        <v>67</v>
      </c>
      <c r="E24" s="34" t="s">
        <v>72</v>
      </c>
      <c r="F24" s="130">
        <v>94</v>
      </c>
      <c r="G24" s="130">
        <v>95</v>
      </c>
      <c r="H24" s="130">
        <v>87</v>
      </c>
      <c r="I24" s="127">
        <f t="shared" si="8"/>
        <v>276</v>
      </c>
      <c r="J24" s="131">
        <v>85</v>
      </c>
      <c r="K24" s="131">
        <v>76</v>
      </c>
      <c r="L24" s="131">
        <v>78</v>
      </c>
      <c r="M24" s="132">
        <f>SUM(J24+K24+L24)</f>
        <v>239</v>
      </c>
      <c r="N24" s="98">
        <f t="shared" si="9"/>
        <v>515</v>
      </c>
      <c r="O24" s="4"/>
      <c r="P24" s="17" t="s">
        <v>137</v>
      </c>
      <c r="Q24" s="9"/>
      <c r="R24" s="2"/>
    </row>
    <row r="25" spans="1:18" s="18" customFormat="1" ht="17.100000000000001" customHeight="1" x14ac:dyDescent="0.25">
      <c r="A25" s="16">
        <v>1</v>
      </c>
      <c r="B25" s="124">
        <v>3</v>
      </c>
      <c r="C25" s="34"/>
      <c r="D25" s="46" t="s">
        <v>68</v>
      </c>
      <c r="E25" s="34" t="s">
        <v>19</v>
      </c>
      <c r="F25" s="130">
        <v>92</v>
      </c>
      <c r="G25" s="130">
        <v>93</v>
      </c>
      <c r="H25" s="130">
        <v>92</v>
      </c>
      <c r="I25" s="127">
        <f t="shared" si="8"/>
        <v>277</v>
      </c>
      <c r="J25" s="131">
        <v>79</v>
      </c>
      <c r="K25" s="131">
        <v>81</v>
      </c>
      <c r="L25" s="131">
        <v>74</v>
      </c>
      <c r="M25" s="132">
        <f>SUM(J25+K25+L25)</f>
        <v>234</v>
      </c>
      <c r="N25" s="98">
        <f t="shared" si="9"/>
        <v>511</v>
      </c>
      <c r="O25" s="2"/>
      <c r="P25" s="2"/>
    </row>
    <row r="26" spans="1:18" s="18" customFormat="1" ht="17.100000000000001" customHeight="1" x14ac:dyDescent="0.25">
      <c r="A26" s="16">
        <v>2</v>
      </c>
      <c r="B26" s="124">
        <v>4</v>
      </c>
      <c r="C26" s="34"/>
      <c r="D26" s="46" t="s">
        <v>56</v>
      </c>
      <c r="E26" s="27" t="s">
        <v>19</v>
      </c>
      <c r="F26" s="130">
        <v>86</v>
      </c>
      <c r="G26" s="130">
        <v>84</v>
      </c>
      <c r="H26" s="127">
        <v>83</v>
      </c>
      <c r="I26" s="127">
        <f t="shared" si="8"/>
        <v>253</v>
      </c>
      <c r="J26" s="130">
        <v>88</v>
      </c>
      <c r="K26" s="131">
        <v>66</v>
      </c>
      <c r="L26" s="131">
        <v>81</v>
      </c>
      <c r="M26" s="132">
        <f>SUM(J26+K26+L26)</f>
        <v>235</v>
      </c>
      <c r="N26" s="98">
        <f t="shared" si="9"/>
        <v>488</v>
      </c>
      <c r="O26" s="18" t="e">
        <f>CONCATENATE(N26,100+L26,100+K26,100+#REF!,100+H26,100+G26,100+F26)</f>
        <v>#REF!</v>
      </c>
      <c r="P26" s="17"/>
    </row>
    <row r="27" spans="1:18" s="18" customFormat="1" ht="17.100000000000001" customHeight="1" x14ac:dyDescent="0.25">
      <c r="A27" s="16">
        <v>3</v>
      </c>
      <c r="B27" s="124">
        <v>5</v>
      </c>
      <c r="C27" s="27"/>
      <c r="D27" s="46" t="s">
        <v>90</v>
      </c>
      <c r="E27" s="27" t="s">
        <v>29</v>
      </c>
      <c r="F27" s="130">
        <v>92</v>
      </c>
      <c r="G27" s="130">
        <v>94</v>
      </c>
      <c r="H27" s="130">
        <v>92</v>
      </c>
      <c r="I27" s="127">
        <f t="shared" si="8"/>
        <v>278</v>
      </c>
      <c r="J27" s="131">
        <v>70</v>
      </c>
      <c r="K27" s="131">
        <v>17</v>
      </c>
      <c r="L27" s="131"/>
      <c r="M27" s="132">
        <f>SUM(J27+K27+L27)</f>
        <v>87</v>
      </c>
      <c r="N27" s="98">
        <f t="shared" si="9"/>
        <v>365</v>
      </c>
      <c r="O27" s="18" t="e">
        <f>CONCATENATE(N27,100+L27,100+K27,100+#REF!,100+H27,100+G27,100+F27)</f>
        <v>#REF!</v>
      </c>
      <c r="P27" s="17"/>
    </row>
    <row r="28" spans="1:18" s="18" customFormat="1" ht="17.100000000000001" customHeight="1" x14ac:dyDescent="0.25">
      <c r="A28" s="16">
        <v>4</v>
      </c>
      <c r="B28" s="124"/>
      <c r="C28" s="34"/>
      <c r="D28" s="46"/>
      <c r="E28" s="34"/>
      <c r="F28" s="76"/>
      <c r="G28" s="2"/>
      <c r="H28" s="3"/>
      <c r="I28" s="127">
        <f t="shared" si="8"/>
        <v>0</v>
      </c>
      <c r="J28" s="131"/>
      <c r="K28" s="131"/>
      <c r="L28" s="131"/>
      <c r="M28" s="132">
        <f t="shared" ref="M28" si="10">SUM(J28+K28+L28)</f>
        <v>0</v>
      </c>
      <c r="N28" s="98">
        <f t="shared" si="9"/>
        <v>0</v>
      </c>
      <c r="O28" s="18" t="e">
        <f>CONCATENATE(N28,100+L28,100+K28,100+#REF!,100+H28,100+G28,100+F28)</f>
        <v>#REF!</v>
      </c>
      <c r="P28" s="17"/>
    </row>
    <row r="29" spans="1:18" s="18" customFormat="1" ht="17.100000000000001" customHeight="1" x14ac:dyDescent="0.25">
      <c r="A29" s="16">
        <v>12</v>
      </c>
      <c r="B29" s="124"/>
      <c r="C29" s="27"/>
      <c r="D29" s="46"/>
      <c r="E29" s="34"/>
      <c r="F29" s="38"/>
      <c r="G29" s="38"/>
      <c r="H29" s="38"/>
      <c r="I29" s="127">
        <f t="shared" ref="I29:I31" si="11">SUM(F29+G29+H29)</f>
        <v>0</v>
      </c>
      <c r="J29" s="129"/>
      <c r="K29" s="130"/>
      <c r="L29" s="130"/>
      <c r="M29" s="132">
        <f t="shared" ref="M29:M31" si="12">SUM(J29+K29+L29)</f>
        <v>0</v>
      </c>
      <c r="N29" s="98">
        <f t="shared" ref="N29:N33" si="13">SUM(M29,I29)</f>
        <v>0</v>
      </c>
      <c r="O29" s="18" t="e">
        <f>CONCATENATE(N29,100+L29,100+K29,100+#REF!,100+H29,100+G29,100+F29)</f>
        <v>#REF!</v>
      </c>
      <c r="P29" s="17"/>
    </row>
    <row r="30" spans="1:18" s="18" customFormat="1" ht="17.100000000000001" customHeight="1" x14ac:dyDescent="0.25">
      <c r="A30" s="16"/>
      <c r="B30" s="124"/>
      <c r="C30" s="19"/>
      <c r="D30" s="47"/>
      <c r="E30" s="27"/>
      <c r="F30" s="38"/>
      <c r="G30" s="38"/>
      <c r="H30" s="38"/>
      <c r="I30" s="127">
        <f t="shared" si="11"/>
        <v>0</v>
      </c>
      <c r="J30" s="131"/>
      <c r="K30" s="38"/>
      <c r="L30" s="38"/>
      <c r="M30" s="132">
        <f t="shared" si="12"/>
        <v>0</v>
      </c>
      <c r="N30" s="98">
        <f t="shared" si="13"/>
        <v>0</v>
      </c>
      <c r="P30" s="17"/>
    </row>
    <row r="31" spans="1:18" ht="16.95" customHeight="1" x14ac:dyDescent="0.25">
      <c r="B31" s="137"/>
      <c r="C31" s="47"/>
      <c r="D31" s="47"/>
      <c r="I31" s="11">
        <f t="shared" si="11"/>
        <v>0</v>
      </c>
      <c r="M31" s="11">
        <f t="shared" si="12"/>
        <v>0</v>
      </c>
      <c r="N31" s="98">
        <f t="shared" si="13"/>
        <v>0</v>
      </c>
    </row>
    <row r="32" spans="1:18" ht="24.75" customHeight="1" x14ac:dyDescent="0.25">
      <c r="F32" s="7"/>
      <c r="J32" s="7"/>
      <c r="N32" s="98">
        <f t="shared" si="13"/>
        <v>0</v>
      </c>
    </row>
    <row r="33" spans="14:14" ht="24.75" customHeight="1" x14ac:dyDescent="0.25">
      <c r="N33" s="98">
        <f t="shared" si="13"/>
        <v>0</v>
      </c>
    </row>
  </sheetData>
  <sortState ref="D23:P27">
    <sortCondition descending="1" ref="N23:N27"/>
    <sortCondition descending="1" ref="P23:P27"/>
  </sortState>
  <customSheetViews>
    <customSheetView guid="{AE8B8412-F7C4-4371-BA0F-9EFD7340D8C4}" scale="120" showPageBreaks="1" showGridLines="0" zeroValues="0" hiddenColumns="1" topLeftCell="B1">
      <selection activeCell="H6" sqref="H6"/>
      <pageMargins left="0.39370078740157483" right="0.39370078740157483" top="0.33" bottom="0.45" header="0.31" footer="0.19685039370078741"/>
      <printOptions horizontalCentered="1"/>
      <pageSetup paperSize="9" firstPageNumber="2" orientation="portrait" useFirstPageNumber="1" horizontalDpi="4294967292" verticalDpi="4294967292" r:id="rId1"/>
      <headerFooter alignWithMargins="0"/>
    </customSheetView>
    <customSheetView guid="{6D71D140-47E9-11DC-958D-A645FD441D63}" showPageBreaks="1" showGridLines="0" zeroValues="0" hiddenColumns="1" showRuler="0" topLeftCell="B1">
      <selection activeCell="B17" sqref="B17"/>
      <pageMargins left="0.39370078740157483" right="0.39370078740157483" top="0.33" bottom="0.45" header="0.31" footer="0.19685039370078741"/>
      <printOptions horizontalCentered="1"/>
      <pageSetup paperSize="9" firstPageNumber="2" orientation="portrait" useFirstPageNumber="1" horizontalDpi="4294967292" verticalDpi="4294967292" r:id="rId2"/>
      <headerFooter alignWithMargins="0"/>
    </customSheetView>
    <customSheetView guid="{D50D9063-7A19-453D-9C5D-186F4309DF19}" scale="120" showPageBreaks="1" showGridLines="0" zeroValues="0" hiddenColumns="1" showRuler="0" topLeftCell="B1">
      <selection activeCell="B20" sqref="B20"/>
      <pageMargins left="0.39370078740157483" right="0.39370078740157483" top="0.33" bottom="0.45" header="0.31" footer="0.19685039370078741"/>
      <printOptions horizontalCentered="1"/>
      <pageSetup paperSize="9" firstPageNumber="2" orientation="portrait" useFirstPageNumber="1" horizontalDpi="4294967292" verticalDpi="4294967292" r:id="rId3"/>
      <headerFooter alignWithMargins="0"/>
    </customSheetView>
    <customSheetView guid="{BA4957C1-511F-42E0-8D16-46CE51F365EE}" scale="120" showPageBreaks="1" showGridLines="0" zeroValues="0" hiddenColumns="1" showRuler="0" topLeftCell="B1">
      <selection activeCell="B20" sqref="B20"/>
      <pageMargins left="0.39370078740157483" right="0.39370078740157483" top="0.33" bottom="0.45" header="0.31" footer="0.19685039370078741"/>
      <printOptions horizontalCentered="1"/>
      <pageSetup paperSize="9" firstPageNumber="2" orientation="portrait" useFirstPageNumber="1" horizontalDpi="4294967292" verticalDpi="4294967292" r:id="rId4"/>
      <headerFooter alignWithMargins="0"/>
    </customSheetView>
    <customSheetView guid="{346A2B2A-6610-4658-AECC-214ED97452C3}" scale="120" showPageBreaks="1" showGridLines="0" zeroValues="0" hiddenColumns="1" showRuler="0" topLeftCell="B1">
      <selection activeCell="F7" sqref="F7"/>
      <pageMargins left="0.39370078740157483" right="0.39370078740157483" top="0.33" bottom="0.45" header="0.31" footer="0.19685039370078741"/>
      <printOptions horizontalCentered="1"/>
      <pageSetup paperSize="9" firstPageNumber="2" orientation="portrait" useFirstPageNumber="1" horizontalDpi="4294967292" verticalDpi="4294967292" r:id="rId5"/>
      <headerFooter alignWithMargins="0"/>
    </customSheetView>
    <customSheetView guid="{EC51AADA-7E66-4955-B8DA-4A65CE56CA39}" scale="120" showPageBreaks="1" showGridLines="0" zeroValues="0" hiddenColumns="1" topLeftCell="B1">
      <selection activeCell="F7" sqref="F7"/>
      <pageMargins left="0.39370078740157483" right="0.39370078740157483" top="0.33" bottom="0.45" header="0.31" footer="0.19685039370078741"/>
      <printOptions horizontalCentered="1"/>
      <pageSetup paperSize="9" firstPageNumber="2" orientation="portrait" useFirstPageNumber="1" horizontalDpi="4294967292" verticalDpi="4294967292" r:id="rId6"/>
      <headerFooter alignWithMargins="0"/>
    </customSheetView>
    <customSheetView guid="{7E713042-9E27-4F4D-83EE-C1BBA4E2F4C7}" scale="120" showPageBreaks="1" showGridLines="0" zeroValues="0" hiddenColumns="1" showRuler="0" topLeftCell="B1">
      <selection activeCell="F2" sqref="F2"/>
      <pageMargins left="0.39370078740157483" right="0.39370078740157483" top="0.33" bottom="0.45" header="0.31" footer="0.19685039370078741"/>
      <printOptions horizontalCentered="1"/>
      <pageSetup paperSize="9" firstPageNumber="2" orientation="portrait" useFirstPageNumber="1" horizontalDpi="4294967292" verticalDpi="4294967292" r:id="rId7"/>
      <headerFooter alignWithMargins="0"/>
    </customSheetView>
    <customSheetView guid="{B178019D-525C-4543-AD5F-0141E976F5D0}" scale="120" showPageBreaks="1" showGridLines="0" zeroValues="0" hiddenColumns="1" showRuler="0" topLeftCell="B1">
      <selection activeCell="D7" sqref="D7"/>
      <pageMargins left="0.39370078740157483" right="0.39370078740157483" top="0.33" bottom="0.45" header="0.31" footer="0.19685039370078741"/>
      <printOptions horizontalCentered="1"/>
      <pageSetup paperSize="9" firstPageNumber="2" orientation="portrait" useFirstPageNumber="1" horizontalDpi="4294967292" verticalDpi="4294967292" r:id="rId8"/>
      <headerFooter alignWithMargins="0"/>
    </customSheetView>
  </customSheetViews>
  <phoneticPr fontId="12" type="noConversion"/>
  <printOptions horizontalCentered="1"/>
  <pageMargins left="0.39370078740157483" right="0.39370078740157483" top="0.31496062992125984" bottom="0.43307086614173229" header="0.31496062992125984" footer="0.19685039370078741"/>
  <pageSetup paperSize="9" firstPageNumber="2" orientation="portrait" useFirstPageNumber="1" horizontalDpi="4294967293" verticalDpi="300" r:id="rId9"/>
  <headerFooter scaleWithDoc="0" alignWithMargins="0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O44"/>
  <sheetViews>
    <sheetView showGridLines="0" showZeros="0" topLeftCell="B19" zoomScale="110" zoomScaleNormal="110" workbookViewId="0">
      <selection activeCell="B1" sqref="B1:N43"/>
    </sheetView>
  </sheetViews>
  <sheetFormatPr baseColWidth="10" defaultColWidth="11.5546875" defaultRowHeight="24.75" customHeight="1" x14ac:dyDescent="0.25"/>
  <cols>
    <col min="1" max="1" width="5.6640625" style="6" hidden="1" customWidth="1"/>
    <col min="2" max="2" width="4.44140625" style="7" customWidth="1"/>
    <col min="3" max="3" width="3.6640625" style="7" hidden="1" customWidth="1"/>
    <col min="4" max="4" width="32.5546875" style="5" customWidth="1"/>
    <col min="5" max="5" width="13" style="27" bestFit="1" customWidth="1"/>
    <col min="6" max="11" width="6.88671875" style="7" customWidth="1"/>
    <col min="12" max="12" width="7.88671875" style="7" customWidth="1"/>
    <col min="13" max="13" width="5.6640625" style="23" hidden="1" customWidth="1"/>
    <col min="14" max="14" width="1" style="5" customWidth="1"/>
    <col min="15" max="16384" width="11.5546875" style="5"/>
  </cols>
  <sheetData>
    <row r="1" spans="1:15" s="60" customFormat="1" ht="30" customHeight="1" x14ac:dyDescent="0.25">
      <c r="A1" s="59"/>
      <c r="B1" s="48" t="s">
        <v>94</v>
      </c>
      <c r="C1" s="54"/>
      <c r="D1" s="54"/>
      <c r="E1" s="119" t="s">
        <v>110</v>
      </c>
      <c r="F1" s="81"/>
      <c r="G1" s="55"/>
      <c r="H1" s="54"/>
      <c r="I1" s="54"/>
      <c r="J1" s="54"/>
      <c r="K1" s="54"/>
      <c r="L1" s="50" t="s">
        <v>93</v>
      </c>
    </row>
    <row r="2" spans="1:15" s="43" customFormat="1" ht="20.100000000000001" customHeight="1" x14ac:dyDescent="0.25">
      <c r="A2" s="42"/>
      <c r="E2" s="49"/>
      <c r="M2" s="20"/>
    </row>
    <row r="3" spans="1:15" s="3" customFormat="1" ht="10.199999999999999" x14ac:dyDescent="0.25">
      <c r="A3" s="1"/>
      <c r="B3" s="2" t="s">
        <v>1</v>
      </c>
      <c r="C3" s="2"/>
      <c r="D3" s="3" t="s">
        <v>2</v>
      </c>
      <c r="E3" s="3" t="s">
        <v>3</v>
      </c>
      <c r="F3" s="4" t="s">
        <v>4</v>
      </c>
      <c r="G3" s="4"/>
      <c r="H3" s="4"/>
      <c r="I3" s="4"/>
      <c r="J3" s="4"/>
      <c r="K3" s="4"/>
      <c r="L3" s="2"/>
    </row>
    <row r="4" spans="1:15" s="3" customFormat="1" ht="10.199999999999999" x14ac:dyDescent="0.25">
      <c r="A4" s="1"/>
      <c r="B4" s="2" t="s">
        <v>1</v>
      </c>
      <c r="C4" s="2"/>
      <c r="D4" s="3" t="s">
        <v>6</v>
      </c>
      <c r="E4" s="3" t="s">
        <v>7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 t="s">
        <v>9</v>
      </c>
      <c r="M4" s="3" t="s">
        <v>10</v>
      </c>
    </row>
    <row r="5" spans="1:15" ht="12" customHeight="1" x14ac:dyDescent="0.25">
      <c r="F5" s="17"/>
      <c r="G5" s="17"/>
      <c r="H5" s="17"/>
      <c r="I5" s="17"/>
      <c r="J5" s="17"/>
      <c r="K5" s="17"/>
    </row>
    <row r="6" spans="1:15" s="18" customFormat="1" ht="17.100000000000001" customHeight="1" x14ac:dyDescent="0.25">
      <c r="A6" s="16">
        <v>12</v>
      </c>
      <c r="B6" s="125">
        <v>1</v>
      </c>
      <c r="C6" s="35"/>
      <c r="D6" s="46" t="s">
        <v>124</v>
      </c>
      <c r="E6" s="34" t="s">
        <v>74</v>
      </c>
      <c r="F6" s="17">
        <v>95</v>
      </c>
      <c r="G6" s="17">
        <v>94</v>
      </c>
      <c r="H6" s="17">
        <v>92</v>
      </c>
      <c r="I6" s="17">
        <v>94</v>
      </c>
      <c r="J6" s="17">
        <v>94</v>
      </c>
      <c r="K6" s="17">
        <v>95</v>
      </c>
      <c r="L6" s="79">
        <f t="shared" ref="L6:L19" si="0">SUM(F6:K6)</f>
        <v>564</v>
      </c>
      <c r="M6" s="33" t="str">
        <f t="shared" ref="M6:M14" si="1">CONCATENATE(L6,100+K6,100+J6,100+I6,100+H6,100+G6,100+F6)</f>
        <v>564195194194192194195</v>
      </c>
      <c r="N6" s="2"/>
    </row>
    <row r="7" spans="1:15" ht="17.100000000000001" customHeight="1" x14ac:dyDescent="0.25">
      <c r="B7" s="125">
        <v>2</v>
      </c>
      <c r="C7" s="43"/>
      <c r="D7" s="46" t="s">
        <v>67</v>
      </c>
      <c r="E7" s="34" t="s">
        <v>104</v>
      </c>
      <c r="F7" s="17">
        <v>96</v>
      </c>
      <c r="G7" s="17">
        <v>96</v>
      </c>
      <c r="H7" s="17">
        <v>97</v>
      </c>
      <c r="I7" s="17">
        <v>90</v>
      </c>
      <c r="J7" s="17">
        <v>93</v>
      </c>
      <c r="K7" s="17">
        <v>90</v>
      </c>
      <c r="L7" s="79">
        <f t="shared" si="0"/>
        <v>562</v>
      </c>
      <c r="N7" s="2"/>
    </row>
    <row r="8" spans="1:15" ht="17.100000000000001" customHeight="1" x14ac:dyDescent="0.25">
      <c r="B8" s="125">
        <v>3</v>
      </c>
      <c r="C8" s="43"/>
      <c r="D8" s="46" t="s">
        <v>73</v>
      </c>
      <c r="E8" s="27" t="s">
        <v>74</v>
      </c>
      <c r="F8" s="17">
        <v>91</v>
      </c>
      <c r="G8" s="17">
        <v>93</v>
      </c>
      <c r="H8" s="17">
        <v>91</v>
      </c>
      <c r="I8" s="17">
        <v>95</v>
      </c>
      <c r="J8" s="17">
        <v>97</v>
      </c>
      <c r="K8" s="17">
        <v>92</v>
      </c>
      <c r="L8" s="79">
        <f t="shared" si="0"/>
        <v>559</v>
      </c>
    </row>
    <row r="9" spans="1:15" s="33" customFormat="1" ht="17.100000000000001" customHeight="1" x14ac:dyDescent="0.25">
      <c r="A9" s="31">
        <v>5</v>
      </c>
      <c r="B9" s="125">
        <v>4</v>
      </c>
      <c r="C9" s="32"/>
      <c r="D9" s="46" t="s">
        <v>91</v>
      </c>
      <c r="E9" s="34" t="s">
        <v>75</v>
      </c>
      <c r="F9" s="17">
        <v>92</v>
      </c>
      <c r="G9" s="17">
        <v>92</v>
      </c>
      <c r="H9" s="17">
        <v>92</v>
      </c>
      <c r="I9" s="17">
        <v>88</v>
      </c>
      <c r="J9" s="17">
        <v>91</v>
      </c>
      <c r="K9" s="17">
        <v>94</v>
      </c>
      <c r="L9" s="79">
        <f t="shared" si="0"/>
        <v>549</v>
      </c>
      <c r="M9" s="33" t="str">
        <f t="shared" si="1"/>
        <v>549194191188192192192</v>
      </c>
    </row>
    <row r="10" spans="1:15" s="33" customFormat="1" ht="18" customHeight="1" x14ac:dyDescent="0.25">
      <c r="A10" s="31">
        <v>1</v>
      </c>
      <c r="B10" s="125">
        <v>5</v>
      </c>
      <c r="C10" s="32"/>
      <c r="D10" s="46" t="s">
        <v>83</v>
      </c>
      <c r="E10" s="34" t="s">
        <v>84</v>
      </c>
      <c r="F10" s="17">
        <v>94</v>
      </c>
      <c r="G10" s="17">
        <v>87</v>
      </c>
      <c r="H10" s="17">
        <v>91</v>
      </c>
      <c r="I10" s="17">
        <v>91</v>
      </c>
      <c r="J10" s="17">
        <v>88</v>
      </c>
      <c r="K10" s="17">
        <v>95</v>
      </c>
      <c r="L10" s="79">
        <f t="shared" si="0"/>
        <v>546</v>
      </c>
      <c r="M10" s="33" t="str">
        <f t="shared" si="1"/>
        <v>546195188191191187194</v>
      </c>
    </row>
    <row r="11" spans="1:15" s="33" customFormat="1" ht="16.5" customHeight="1" x14ac:dyDescent="0.25">
      <c r="A11" s="31">
        <v>6</v>
      </c>
      <c r="B11" s="125">
        <v>6</v>
      </c>
      <c r="C11" s="32"/>
      <c r="D11" s="46" t="s">
        <v>89</v>
      </c>
      <c r="E11" s="34" t="s">
        <v>41</v>
      </c>
      <c r="F11" s="17">
        <v>95</v>
      </c>
      <c r="G11" s="17">
        <v>91</v>
      </c>
      <c r="H11" s="17">
        <v>88</v>
      </c>
      <c r="I11" s="17">
        <v>90</v>
      </c>
      <c r="J11" s="17">
        <v>89</v>
      </c>
      <c r="K11" s="17">
        <v>86</v>
      </c>
      <c r="L11" s="79">
        <f t="shared" si="0"/>
        <v>539</v>
      </c>
      <c r="M11" s="33" t="str">
        <f>CONCATENATE(L11,100+K11,100+J11,100+I11,100+H11,100+G11,100+F11)</f>
        <v>539186189190188191195</v>
      </c>
      <c r="N11" s="18"/>
      <c r="O11" s="18" t="s">
        <v>141</v>
      </c>
    </row>
    <row r="12" spans="1:15" s="18" customFormat="1" ht="15" customHeight="1" x14ac:dyDescent="0.25">
      <c r="A12" s="16">
        <v>15</v>
      </c>
      <c r="B12" s="125">
        <v>7</v>
      </c>
      <c r="C12" s="35"/>
      <c r="D12" s="46" t="s">
        <v>76</v>
      </c>
      <c r="E12" s="27" t="s">
        <v>74</v>
      </c>
      <c r="F12" s="17">
        <v>89</v>
      </c>
      <c r="G12" s="17">
        <v>92</v>
      </c>
      <c r="H12" s="17">
        <v>88</v>
      </c>
      <c r="I12" s="17">
        <v>93</v>
      </c>
      <c r="J12" s="17">
        <v>92</v>
      </c>
      <c r="K12" s="17">
        <v>85</v>
      </c>
      <c r="L12" s="79">
        <f t="shared" si="0"/>
        <v>539</v>
      </c>
      <c r="M12" s="33" t="str">
        <f>CONCATENATE(L12,100+K12,100+J12,100+I12,100+H12,100+G12,100+F12)</f>
        <v>539185192193188192189</v>
      </c>
      <c r="N12" s="33"/>
      <c r="O12" s="33" t="s">
        <v>140</v>
      </c>
    </row>
    <row r="13" spans="1:15" s="18" customFormat="1" ht="15" customHeight="1" x14ac:dyDescent="0.25">
      <c r="A13" s="16"/>
      <c r="B13" s="125">
        <v>8</v>
      </c>
      <c r="C13" s="35"/>
      <c r="D13" s="46" t="s">
        <v>88</v>
      </c>
      <c r="E13" s="34" t="s">
        <v>92</v>
      </c>
      <c r="F13" s="17">
        <v>89</v>
      </c>
      <c r="G13" s="17">
        <v>92</v>
      </c>
      <c r="H13" s="17">
        <v>92</v>
      </c>
      <c r="I13" s="17">
        <v>93</v>
      </c>
      <c r="J13" s="17">
        <v>86</v>
      </c>
      <c r="K13" s="17">
        <v>84</v>
      </c>
      <c r="L13" s="79">
        <f t="shared" si="0"/>
        <v>536</v>
      </c>
      <c r="M13" s="33" t="str">
        <f t="shared" si="1"/>
        <v>536184186193192192189</v>
      </c>
    </row>
    <row r="14" spans="1:15" s="18" customFormat="1" ht="15" customHeight="1" x14ac:dyDescent="0.25">
      <c r="A14" s="16"/>
      <c r="B14" s="125">
        <v>9</v>
      </c>
      <c r="C14" s="35"/>
      <c r="D14" s="46" t="s">
        <v>139</v>
      </c>
      <c r="E14" s="27" t="s">
        <v>74</v>
      </c>
      <c r="F14" s="17">
        <v>86</v>
      </c>
      <c r="G14" s="17">
        <v>89</v>
      </c>
      <c r="H14" s="17">
        <v>89</v>
      </c>
      <c r="I14" s="17">
        <v>93</v>
      </c>
      <c r="J14" s="17">
        <v>92</v>
      </c>
      <c r="K14" s="17">
        <v>86</v>
      </c>
      <c r="L14" s="79">
        <f t="shared" si="0"/>
        <v>535</v>
      </c>
      <c r="M14" s="33" t="str">
        <f t="shared" si="1"/>
        <v>535186192193189189186</v>
      </c>
      <c r="O14" s="18" t="s">
        <v>140</v>
      </c>
    </row>
    <row r="15" spans="1:15" s="18" customFormat="1" ht="15" customHeight="1" x14ac:dyDescent="0.25">
      <c r="A15" s="16"/>
      <c r="B15" s="125">
        <v>10</v>
      </c>
      <c r="C15" s="35"/>
      <c r="D15" s="46" t="s">
        <v>81</v>
      </c>
      <c r="E15" s="27" t="s">
        <v>82</v>
      </c>
      <c r="F15" s="17">
        <v>93</v>
      </c>
      <c r="G15" s="17">
        <v>89</v>
      </c>
      <c r="H15" s="17">
        <v>92</v>
      </c>
      <c r="I15" s="17">
        <v>83</v>
      </c>
      <c r="J15" s="17">
        <v>92</v>
      </c>
      <c r="K15" s="17">
        <v>86</v>
      </c>
      <c r="L15" s="79">
        <f t="shared" si="0"/>
        <v>535</v>
      </c>
      <c r="M15" s="33"/>
      <c r="O15" s="18" t="s">
        <v>136</v>
      </c>
    </row>
    <row r="16" spans="1:15" s="18" customFormat="1" ht="15" customHeight="1" x14ac:dyDescent="0.25">
      <c r="A16" s="16"/>
      <c r="B16" s="125">
        <v>11</v>
      </c>
      <c r="C16" s="35"/>
      <c r="D16" s="46" t="s">
        <v>90</v>
      </c>
      <c r="E16" s="34" t="s">
        <v>29</v>
      </c>
      <c r="F16" s="17">
        <v>86</v>
      </c>
      <c r="G16" s="17">
        <v>89</v>
      </c>
      <c r="H16" s="17">
        <v>92</v>
      </c>
      <c r="I16" s="17">
        <v>89</v>
      </c>
      <c r="J16" s="17">
        <v>83</v>
      </c>
      <c r="K16" s="17">
        <v>93</v>
      </c>
      <c r="L16" s="79">
        <f t="shared" si="0"/>
        <v>532</v>
      </c>
      <c r="M16" s="33"/>
    </row>
    <row r="17" spans="1:15" s="18" customFormat="1" ht="15" customHeight="1" x14ac:dyDescent="0.25">
      <c r="A17" s="16"/>
      <c r="B17" s="125">
        <v>12</v>
      </c>
      <c r="C17" s="35"/>
      <c r="D17" s="46" t="s">
        <v>138</v>
      </c>
      <c r="E17" s="34" t="s">
        <v>125</v>
      </c>
      <c r="F17" s="17">
        <v>81</v>
      </c>
      <c r="G17" s="17">
        <v>92</v>
      </c>
      <c r="H17" s="17">
        <v>83</v>
      </c>
      <c r="I17" s="17">
        <v>84</v>
      </c>
      <c r="J17" s="17">
        <v>90</v>
      </c>
      <c r="K17" s="17">
        <v>78</v>
      </c>
      <c r="L17" s="79">
        <f t="shared" si="0"/>
        <v>508</v>
      </c>
      <c r="M17" s="33"/>
    </row>
    <row r="18" spans="1:15" s="18" customFormat="1" ht="15" customHeight="1" x14ac:dyDescent="0.25">
      <c r="A18" s="16"/>
      <c r="B18" s="125">
        <v>13</v>
      </c>
      <c r="C18" s="35"/>
      <c r="D18" s="46" t="s">
        <v>79</v>
      </c>
      <c r="E18" s="27" t="s">
        <v>80</v>
      </c>
      <c r="F18" s="17">
        <v>87</v>
      </c>
      <c r="G18" s="17">
        <v>87</v>
      </c>
      <c r="H18" s="17">
        <v>79</v>
      </c>
      <c r="I18" s="17">
        <v>73</v>
      </c>
      <c r="J18" s="17">
        <v>86</v>
      </c>
      <c r="K18" s="17">
        <v>90</v>
      </c>
      <c r="L18" s="79">
        <f t="shared" si="0"/>
        <v>502</v>
      </c>
      <c r="M18" s="33"/>
    </row>
    <row r="19" spans="1:15" s="18" customFormat="1" ht="15" customHeight="1" x14ac:dyDescent="0.25">
      <c r="A19" s="16"/>
      <c r="B19" s="125">
        <v>14</v>
      </c>
      <c r="C19" s="35"/>
      <c r="D19" s="46" t="s">
        <v>77</v>
      </c>
      <c r="E19" s="27" t="s">
        <v>78</v>
      </c>
      <c r="F19" s="17">
        <v>84</v>
      </c>
      <c r="G19" s="17">
        <v>83</v>
      </c>
      <c r="H19" s="17">
        <v>68</v>
      </c>
      <c r="I19" s="17">
        <v>67</v>
      </c>
      <c r="J19" s="17">
        <v>82</v>
      </c>
      <c r="K19" s="17">
        <v>75</v>
      </c>
      <c r="L19" s="79">
        <f t="shared" si="0"/>
        <v>459</v>
      </c>
      <c r="M19" s="33"/>
    </row>
    <row r="20" spans="1:15" s="18" customFormat="1" ht="15" customHeight="1" x14ac:dyDescent="0.25">
      <c r="A20" s="16"/>
      <c r="B20" s="63"/>
      <c r="C20" s="35"/>
      <c r="D20" s="33"/>
      <c r="E20" s="34"/>
      <c r="F20" s="17"/>
      <c r="G20" s="17"/>
      <c r="H20" s="17"/>
      <c r="I20" s="17"/>
      <c r="J20" s="17"/>
      <c r="K20" s="17"/>
      <c r="L20" s="79"/>
      <c r="M20" s="33"/>
    </row>
    <row r="21" spans="1:15" s="60" customFormat="1" ht="30" customHeight="1" x14ac:dyDescent="0.25">
      <c r="A21" s="59"/>
      <c r="B21" s="48" t="s">
        <v>25</v>
      </c>
      <c r="C21" s="54"/>
      <c r="D21" s="54"/>
      <c r="E21" s="119" t="s">
        <v>111</v>
      </c>
      <c r="F21" s="81"/>
      <c r="G21" s="55"/>
      <c r="H21" s="54"/>
      <c r="I21" s="54"/>
      <c r="J21" s="54"/>
      <c r="K21" s="54"/>
      <c r="L21" s="50" t="s">
        <v>24</v>
      </c>
    </row>
    <row r="22" spans="1:15" s="43" customFormat="1" ht="20.100000000000001" customHeight="1" x14ac:dyDescent="0.25">
      <c r="A22" s="42"/>
      <c r="E22" s="49"/>
      <c r="M22" s="20"/>
    </row>
    <row r="23" spans="1:15" s="3" customFormat="1" ht="10.199999999999999" x14ac:dyDescent="0.25">
      <c r="A23" s="1"/>
      <c r="B23" s="2" t="s">
        <v>1</v>
      </c>
      <c r="C23" s="2"/>
      <c r="D23" s="3" t="s">
        <v>2</v>
      </c>
      <c r="E23" s="3" t="s">
        <v>3</v>
      </c>
      <c r="F23" s="4" t="s">
        <v>4</v>
      </c>
      <c r="G23" s="4"/>
      <c r="H23" s="4"/>
      <c r="I23" s="4"/>
      <c r="J23" s="4"/>
      <c r="K23" s="4"/>
      <c r="L23" s="2"/>
      <c r="N23" s="166"/>
    </row>
    <row r="24" spans="1:15" s="3" customFormat="1" ht="10.199999999999999" x14ac:dyDescent="0.25">
      <c r="A24" s="1"/>
      <c r="B24" s="2"/>
      <c r="C24" s="2"/>
      <c r="E24" s="3" t="s">
        <v>26</v>
      </c>
      <c r="F24" s="2">
        <v>1</v>
      </c>
      <c r="G24" s="2">
        <v>2</v>
      </c>
      <c r="H24" s="2">
        <v>3</v>
      </c>
      <c r="I24" s="2">
        <v>4</v>
      </c>
      <c r="J24" s="2">
        <v>5</v>
      </c>
      <c r="K24" s="2">
        <v>6</v>
      </c>
      <c r="L24" s="2" t="s">
        <v>9</v>
      </c>
      <c r="M24" s="3" t="s">
        <v>10</v>
      </c>
      <c r="N24" s="166"/>
    </row>
    <row r="25" spans="1:15" ht="12" customHeight="1" x14ac:dyDescent="0.25">
      <c r="G25" s="7" t="s">
        <v>26</v>
      </c>
      <c r="J25" s="7" t="s">
        <v>26</v>
      </c>
    </row>
    <row r="26" spans="1:15" s="18" customFormat="1" ht="17.100000000000001" customHeight="1" x14ac:dyDescent="0.25">
      <c r="A26" s="16">
        <v>12</v>
      </c>
      <c r="B26" s="125">
        <v>1</v>
      </c>
      <c r="C26" s="35"/>
      <c r="D26" s="46" t="s">
        <v>116</v>
      </c>
      <c r="E26" s="34" t="s">
        <v>142</v>
      </c>
      <c r="F26" s="38">
        <v>90</v>
      </c>
      <c r="G26" s="38">
        <v>88</v>
      </c>
      <c r="H26" s="38">
        <v>94</v>
      </c>
      <c r="I26" s="38">
        <v>90</v>
      </c>
      <c r="J26" s="38">
        <v>90</v>
      </c>
      <c r="K26" s="38">
        <v>98</v>
      </c>
      <c r="L26" s="79">
        <f t="shared" ref="L26:L39" si="2">SUM(F26:K26)</f>
        <v>550</v>
      </c>
      <c r="M26" s="33" t="str">
        <f>CONCATENATE(L26,100+K26,100+J26,100+I26,100+H26,100+G26,100+F26)</f>
        <v>550198190190194188190</v>
      </c>
      <c r="N26" s="2"/>
    </row>
    <row r="27" spans="1:15" ht="17.100000000000001" customHeight="1" x14ac:dyDescent="0.25">
      <c r="B27" s="125">
        <v>2</v>
      </c>
      <c r="C27" s="43"/>
      <c r="D27" s="46" t="s">
        <v>64</v>
      </c>
      <c r="E27" s="34" t="s">
        <v>63</v>
      </c>
      <c r="F27" s="131">
        <v>90</v>
      </c>
      <c r="G27" s="131">
        <v>91</v>
      </c>
      <c r="H27" s="131">
        <v>89</v>
      </c>
      <c r="I27" s="131">
        <v>87</v>
      </c>
      <c r="J27" s="131">
        <v>94</v>
      </c>
      <c r="K27" s="131">
        <v>94</v>
      </c>
      <c r="L27" s="79">
        <f t="shared" si="2"/>
        <v>545</v>
      </c>
      <c r="N27" s="7"/>
    </row>
    <row r="28" spans="1:15" ht="17.100000000000001" customHeight="1" x14ac:dyDescent="0.25">
      <c r="B28" s="125">
        <v>3</v>
      </c>
      <c r="C28" s="43"/>
      <c r="D28" s="46" t="s">
        <v>117</v>
      </c>
      <c r="E28" s="34" t="s">
        <v>142</v>
      </c>
      <c r="F28" s="131">
        <v>96</v>
      </c>
      <c r="G28" s="131">
        <v>87</v>
      </c>
      <c r="H28" s="131">
        <v>89</v>
      </c>
      <c r="I28" s="131">
        <v>94</v>
      </c>
      <c r="J28" s="131">
        <v>91</v>
      </c>
      <c r="K28" s="131">
        <v>87</v>
      </c>
      <c r="L28" s="79">
        <f t="shared" si="2"/>
        <v>544</v>
      </c>
      <c r="N28" s="7"/>
    </row>
    <row r="29" spans="1:15" s="33" customFormat="1" ht="17.100000000000001" customHeight="1" x14ac:dyDescent="0.25">
      <c r="A29" s="31">
        <v>5</v>
      </c>
      <c r="B29" s="125">
        <v>4</v>
      </c>
      <c r="C29" s="32"/>
      <c r="D29" s="46" t="s">
        <v>114</v>
      </c>
      <c r="E29" s="34" t="s">
        <v>55</v>
      </c>
      <c r="F29" s="38">
        <v>91</v>
      </c>
      <c r="G29" s="38">
        <v>90</v>
      </c>
      <c r="H29" s="38">
        <v>86</v>
      </c>
      <c r="I29" s="38">
        <v>93</v>
      </c>
      <c r="J29" s="38">
        <v>92</v>
      </c>
      <c r="K29" s="38">
        <v>90</v>
      </c>
      <c r="L29" s="79">
        <f t="shared" si="2"/>
        <v>542</v>
      </c>
      <c r="M29" s="33" t="str">
        <f>CONCATENATE(L41,100+K41,100+J41,100+I41,100+H41,100+G41,100+F41)</f>
        <v>0100100100100100100</v>
      </c>
      <c r="N29" s="135"/>
    </row>
    <row r="30" spans="1:15" s="33" customFormat="1" ht="17.100000000000001" customHeight="1" x14ac:dyDescent="0.25">
      <c r="A30" s="31">
        <v>1</v>
      </c>
      <c r="B30" s="125">
        <v>5</v>
      </c>
      <c r="C30" s="32"/>
      <c r="D30" s="46" t="s">
        <v>62</v>
      </c>
      <c r="E30" s="34" t="s">
        <v>65</v>
      </c>
      <c r="F30" s="38">
        <v>93</v>
      </c>
      <c r="G30" s="38">
        <v>92</v>
      </c>
      <c r="H30" s="38">
        <v>90</v>
      </c>
      <c r="I30" s="38">
        <v>91</v>
      </c>
      <c r="J30" s="38">
        <v>90</v>
      </c>
      <c r="K30" s="38">
        <v>83</v>
      </c>
      <c r="L30" s="79">
        <f t="shared" si="2"/>
        <v>539</v>
      </c>
      <c r="M30" s="33" t="str">
        <f>CONCATENATE(L30,100+K30,100+J30,100+I30,100+H30,100+G30,100+F30)</f>
        <v>539183190191190192193</v>
      </c>
      <c r="N30" s="135"/>
      <c r="O30" s="33" t="s">
        <v>143</v>
      </c>
    </row>
    <row r="31" spans="1:15" s="33" customFormat="1" ht="17.100000000000001" customHeight="1" x14ac:dyDescent="0.25">
      <c r="A31" s="31">
        <v>6</v>
      </c>
      <c r="B31" s="125">
        <v>6</v>
      </c>
      <c r="C31" s="32"/>
      <c r="D31" s="46" t="s">
        <v>113</v>
      </c>
      <c r="E31" s="34" t="s">
        <v>123</v>
      </c>
      <c r="F31" s="131">
        <v>88</v>
      </c>
      <c r="G31" s="131">
        <v>93</v>
      </c>
      <c r="H31" s="131">
        <v>93</v>
      </c>
      <c r="I31" s="131">
        <v>90</v>
      </c>
      <c r="J31" s="131">
        <v>85</v>
      </c>
      <c r="K31" s="131">
        <v>90</v>
      </c>
      <c r="L31" s="79">
        <f t="shared" si="2"/>
        <v>539</v>
      </c>
      <c r="M31" s="33" t="str">
        <f>CONCATENATE(L31,100+K31,100+J31,100+I31,100+H31,100+G31,100+F31)</f>
        <v>539190185190193193188</v>
      </c>
      <c r="N31" s="135"/>
      <c r="O31" s="33" t="s">
        <v>140</v>
      </c>
    </row>
    <row r="32" spans="1:15" ht="16.95" customHeight="1" x14ac:dyDescent="0.25">
      <c r="B32" s="125">
        <v>7</v>
      </c>
      <c r="D32" s="46" t="s">
        <v>119</v>
      </c>
      <c r="E32" s="34" t="s">
        <v>82</v>
      </c>
      <c r="F32" s="131">
        <v>87</v>
      </c>
      <c r="G32" s="131">
        <v>94</v>
      </c>
      <c r="H32" s="131">
        <v>91</v>
      </c>
      <c r="I32" s="131">
        <v>87</v>
      </c>
      <c r="J32" s="131">
        <v>89</v>
      </c>
      <c r="K32" s="131">
        <v>91</v>
      </c>
      <c r="L32" s="79">
        <f t="shared" si="2"/>
        <v>539</v>
      </c>
      <c r="N32" s="145"/>
      <c r="O32" s="33" t="s">
        <v>137</v>
      </c>
    </row>
    <row r="33" spans="2:14" ht="16.95" customHeight="1" x14ac:dyDescent="0.25">
      <c r="B33" s="125">
        <v>8</v>
      </c>
      <c r="D33" s="46" t="s">
        <v>118</v>
      </c>
      <c r="E33" s="34" t="s">
        <v>82</v>
      </c>
      <c r="F33" s="131">
        <v>84</v>
      </c>
      <c r="G33" s="131">
        <v>85</v>
      </c>
      <c r="H33" s="131">
        <v>93</v>
      </c>
      <c r="I33" s="131">
        <v>90</v>
      </c>
      <c r="J33" s="131">
        <v>92</v>
      </c>
      <c r="K33" s="131">
        <v>94</v>
      </c>
      <c r="L33" s="79">
        <f t="shared" si="2"/>
        <v>538</v>
      </c>
      <c r="N33" s="146"/>
    </row>
    <row r="34" spans="2:14" ht="16.95" customHeight="1" x14ac:dyDescent="0.25">
      <c r="B34" s="125">
        <v>9</v>
      </c>
      <c r="D34" s="46" t="s">
        <v>28</v>
      </c>
      <c r="E34" s="34" t="s">
        <v>19</v>
      </c>
      <c r="F34" s="131">
        <v>91</v>
      </c>
      <c r="G34" s="131">
        <v>89</v>
      </c>
      <c r="H34" s="131">
        <v>87</v>
      </c>
      <c r="I34" s="131">
        <v>91</v>
      </c>
      <c r="J34" s="131">
        <v>88</v>
      </c>
      <c r="K34" s="131">
        <v>91</v>
      </c>
      <c r="L34" s="79">
        <f t="shared" si="2"/>
        <v>537</v>
      </c>
    </row>
    <row r="35" spans="2:14" ht="16.95" customHeight="1" x14ac:dyDescent="0.25">
      <c r="B35" s="125">
        <v>10</v>
      </c>
      <c r="D35" s="46" t="s">
        <v>68</v>
      </c>
      <c r="E35" s="34" t="s">
        <v>19</v>
      </c>
      <c r="F35" s="131">
        <v>85</v>
      </c>
      <c r="G35" s="131">
        <v>90</v>
      </c>
      <c r="H35" s="131">
        <v>90</v>
      </c>
      <c r="I35" s="131">
        <v>89</v>
      </c>
      <c r="J35" s="131">
        <v>87</v>
      </c>
      <c r="K35" s="131">
        <v>92</v>
      </c>
      <c r="L35" s="79">
        <f t="shared" si="2"/>
        <v>533</v>
      </c>
    </row>
    <row r="36" spans="2:14" ht="16.95" customHeight="1" x14ac:dyDescent="0.25">
      <c r="B36" s="125">
        <v>11</v>
      </c>
      <c r="D36" s="46" t="s">
        <v>69</v>
      </c>
      <c r="E36" s="34" t="s">
        <v>19</v>
      </c>
      <c r="F36" s="131">
        <v>89</v>
      </c>
      <c r="G36" s="131">
        <v>83</v>
      </c>
      <c r="H36" s="131">
        <v>87</v>
      </c>
      <c r="I36" s="131">
        <v>90</v>
      </c>
      <c r="J36" s="131">
        <v>82</v>
      </c>
      <c r="K36" s="131">
        <v>85</v>
      </c>
      <c r="L36" s="79">
        <f t="shared" si="2"/>
        <v>516</v>
      </c>
    </row>
    <row r="37" spans="2:14" ht="16.95" customHeight="1" x14ac:dyDescent="0.25">
      <c r="B37" s="125">
        <v>12</v>
      </c>
      <c r="D37" s="46" t="s">
        <v>115</v>
      </c>
      <c r="E37" s="34" t="s">
        <v>70</v>
      </c>
      <c r="F37" s="131">
        <v>84</v>
      </c>
      <c r="G37" s="131">
        <v>85</v>
      </c>
      <c r="H37" s="131">
        <v>86</v>
      </c>
      <c r="I37" s="131">
        <v>81</v>
      </c>
      <c r="J37" s="131">
        <v>86</v>
      </c>
      <c r="K37" s="131">
        <v>86</v>
      </c>
      <c r="L37" s="79">
        <f t="shared" si="2"/>
        <v>508</v>
      </c>
    </row>
    <row r="38" spans="2:14" ht="16.95" customHeight="1" x14ac:dyDescent="0.25">
      <c r="B38" s="125">
        <v>13</v>
      </c>
      <c r="D38" s="46" t="s">
        <v>122</v>
      </c>
      <c r="E38" s="34" t="s">
        <v>121</v>
      </c>
      <c r="F38" s="131">
        <v>81</v>
      </c>
      <c r="G38" s="131">
        <v>63</v>
      </c>
      <c r="H38" s="131">
        <v>81</v>
      </c>
      <c r="I38" s="131">
        <v>83</v>
      </c>
      <c r="J38" s="131">
        <v>84</v>
      </c>
      <c r="K38" s="131">
        <v>83</v>
      </c>
      <c r="L38" s="79">
        <f t="shared" si="2"/>
        <v>475</v>
      </c>
    </row>
    <row r="39" spans="2:14" ht="16.95" customHeight="1" x14ac:dyDescent="0.25">
      <c r="B39" s="125">
        <v>14</v>
      </c>
      <c r="D39" s="46" t="s">
        <v>120</v>
      </c>
      <c r="E39" s="34" t="s">
        <v>121</v>
      </c>
      <c r="F39" s="131">
        <v>67</v>
      </c>
      <c r="G39" s="131">
        <v>85</v>
      </c>
      <c r="H39" s="131">
        <v>78</v>
      </c>
      <c r="I39" s="131">
        <v>69</v>
      </c>
      <c r="J39" s="131">
        <v>81</v>
      </c>
      <c r="K39" s="131">
        <v>74</v>
      </c>
      <c r="L39" s="79">
        <f t="shared" si="2"/>
        <v>454</v>
      </c>
    </row>
    <row r="40" spans="2:14" ht="16.95" customHeight="1" x14ac:dyDescent="0.25">
      <c r="B40" s="125"/>
      <c r="D40" s="46"/>
      <c r="E40" s="34"/>
      <c r="F40" s="131"/>
      <c r="G40" s="131"/>
      <c r="H40" s="131"/>
      <c r="I40" s="131"/>
      <c r="J40" s="131"/>
      <c r="K40" s="131"/>
      <c r="L40" s="79">
        <f t="shared" ref="L40:L44" si="3">SUM(F40:K40)</f>
        <v>0</v>
      </c>
    </row>
    <row r="41" spans="2:14" ht="16.95" customHeight="1" x14ac:dyDescent="0.25">
      <c r="B41" s="125"/>
      <c r="D41" s="46"/>
      <c r="F41" s="131"/>
      <c r="G41" s="131"/>
      <c r="H41" s="131"/>
      <c r="I41" s="131"/>
      <c r="J41" s="131"/>
      <c r="K41" s="131"/>
      <c r="L41" s="79">
        <f t="shared" si="3"/>
        <v>0</v>
      </c>
    </row>
    <row r="42" spans="2:14" ht="16.95" customHeight="1" x14ac:dyDescent="0.25">
      <c r="B42" s="125"/>
      <c r="D42" s="46"/>
      <c r="F42" s="131"/>
      <c r="G42" s="131"/>
      <c r="H42" s="131"/>
      <c r="I42" s="131"/>
      <c r="J42" s="131"/>
      <c r="K42" s="131"/>
      <c r="L42" s="79">
        <f t="shared" si="3"/>
        <v>0</v>
      </c>
    </row>
    <row r="43" spans="2:14" ht="15.75" customHeight="1" x14ac:dyDescent="0.25">
      <c r="B43" s="125"/>
      <c r="D43" s="46"/>
      <c r="F43" s="131"/>
      <c r="G43" s="131"/>
      <c r="H43" s="131"/>
      <c r="I43" s="131"/>
      <c r="J43" s="131"/>
      <c r="K43" s="131"/>
      <c r="L43" s="79">
        <f t="shared" si="3"/>
        <v>0</v>
      </c>
    </row>
    <row r="44" spans="2:14" ht="15.75" customHeight="1" x14ac:dyDescent="0.25">
      <c r="B44" s="125"/>
      <c r="D44" s="46"/>
      <c r="F44" s="131"/>
      <c r="G44" s="131"/>
      <c r="H44" s="131"/>
      <c r="I44" s="131"/>
      <c r="J44" s="131"/>
      <c r="K44" s="131"/>
      <c r="L44" s="79">
        <f t="shared" si="3"/>
        <v>0</v>
      </c>
    </row>
  </sheetData>
  <sortState ref="D26:O39">
    <sortCondition descending="1" ref="L26:L39"/>
    <sortCondition descending="1" ref="O26:O39"/>
  </sortState>
  <mergeCells count="1">
    <mergeCell ref="N23:N24"/>
  </mergeCells>
  <printOptions horizontalCentered="1"/>
  <pageMargins left="0.39370078740157483" right="0.39370078740157483" top="0.41" bottom="0.45" header="0.36" footer="0.19685039370078741"/>
  <pageSetup paperSize="9" scale="97" firstPageNumber="2" orientation="portrait" useFirstPageNumber="1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O46"/>
  <sheetViews>
    <sheetView showGridLines="0" showZeros="0" topLeftCell="A7" zoomScale="160" zoomScaleNormal="160" workbookViewId="0">
      <selection activeCell="K36" sqref="K36"/>
    </sheetView>
  </sheetViews>
  <sheetFormatPr baseColWidth="10" defaultColWidth="5.6640625" defaultRowHeight="24.75" customHeight="1" x14ac:dyDescent="0.25"/>
  <cols>
    <col min="1" max="1" width="4.5546875" style="7" customWidth="1"/>
    <col min="2" max="2" width="26.33203125" style="5" customWidth="1"/>
    <col min="3" max="3" width="13.5546875" style="27" customWidth="1"/>
    <col min="4" max="9" width="6.88671875" style="7" customWidth="1"/>
    <col min="10" max="10" width="7.6640625" style="7" customWidth="1"/>
    <col min="11" max="11" width="7.88671875" style="7" customWidth="1"/>
    <col min="12" max="12" width="0.88671875" style="99" customWidth="1"/>
    <col min="13" max="15" width="5.6640625" style="5"/>
    <col min="16" max="16" width="6.88671875" style="5" customWidth="1"/>
    <col min="17" max="16384" width="5.6640625" style="5"/>
  </cols>
  <sheetData>
    <row r="1" spans="1:13" s="60" customFormat="1" ht="30" customHeight="1" x14ac:dyDescent="0.25">
      <c r="A1" s="120" t="s">
        <v>0</v>
      </c>
      <c r="B1" s="54"/>
      <c r="C1" s="119" t="s">
        <v>108</v>
      </c>
      <c r="D1" s="118"/>
      <c r="E1" s="55"/>
      <c r="F1" s="54"/>
      <c r="G1" s="54"/>
      <c r="H1" s="54"/>
      <c r="I1" s="54"/>
      <c r="J1" s="54"/>
      <c r="K1" s="57" t="s">
        <v>21</v>
      </c>
      <c r="L1" s="122"/>
    </row>
    <row r="2" spans="1:13" s="43" customFormat="1" ht="20.100000000000001" customHeight="1" x14ac:dyDescent="0.25">
      <c r="A2" s="121"/>
      <c r="L2" s="99"/>
    </row>
    <row r="3" spans="1:13" s="3" customFormat="1" ht="10.199999999999999" x14ac:dyDescent="0.25">
      <c r="A3" s="2" t="s">
        <v>1</v>
      </c>
      <c r="B3" s="3" t="s">
        <v>2</v>
      </c>
      <c r="C3" s="3" t="s">
        <v>3</v>
      </c>
      <c r="D3" s="4" t="s">
        <v>4</v>
      </c>
      <c r="E3" s="4"/>
      <c r="F3" s="4"/>
      <c r="G3" s="4"/>
      <c r="H3" s="4"/>
      <c r="I3" s="4"/>
      <c r="J3" s="4"/>
      <c r="K3" s="2"/>
      <c r="L3" s="100"/>
    </row>
    <row r="4" spans="1:13" s="3" customFormat="1" ht="10.199999999999999" x14ac:dyDescent="0.25">
      <c r="A4" s="2" t="s">
        <v>1</v>
      </c>
      <c r="B4" s="3" t="s">
        <v>6</v>
      </c>
      <c r="C4" s="3" t="s">
        <v>7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 t="s">
        <v>9</v>
      </c>
      <c r="K4" s="2" t="s">
        <v>50</v>
      </c>
      <c r="L4" s="100"/>
    </row>
    <row r="5" spans="1:13" ht="12" customHeight="1" x14ac:dyDescent="0.25"/>
    <row r="6" spans="1:13" s="67" customFormat="1" ht="17.100000000000001" customHeight="1" x14ac:dyDescent="0.25">
      <c r="A6" s="124">
        <v>1</v>
      </c>
      <c r="B6" s="141" t="s">
        <v>54</v>
      </c>
      <c r="C6" s="34" t="s">
        <v>55</v>
      </c>
      <c r="D6" s="131">
        <v>97</v>
      </c>
      <c r="E6" s="131">
        <v>97</v>
      </c>
      <c r="F6" s="131">
        <v>98</v>
      </c>
      <c r="G6" s="131">
        <v>95</v>
      </c>
      <c r="H6" s="131">
        <v>97</v>
      </c>
      <c r="I6" s="131">
        <v>97</v>
      </c>
      <c r="J6" s="133">
        <f t="shared" ref="J6:J16" si="0">SUM(D6:I6)</f>
        <v>581</v>
      </c>
      <c r="K6" s="155">
        <v>101.5</v>
      </c>
      <c r="L6" s="147"/>
    </row>
    <row r="7" spans="1:13" s="67" customFormat="1" ht="17.100000000000001" customHeight="1" x14ac:dyDescent="0.25">
      <c r="A7" s="124">
        <v>2</v>
      </c>
      <c r="B7" s="141" t="s">
        <v>126</v>
      </c>
      <c r="C7" s="34" t="s">
        <v>29</v>
      </c>
      <c r="D7" s="38">
        <v>97</v>
      </c>
      <c r="E7" s="131">
        <v>97</v>
      </c>
      <c r="F7" s="131">
        <v>97</v>
      </c>
      <c r="G7" s="131">
        <v>96</v>
      </c>
      <c r="H7" s="131">
        <v>97</v>
      </c>
      <c r="I7" s="131">
        <v>96</v>
      </c>
      <c r="J7" s="133">
        <f t="shared" si="0"/>
        <v>580</v>
      </c>
      <c r="K7" s="158">
        <v>98.8</v>
      </c>
      <c r="L7" s="147"/>
    </row>
    <row r="8" spans="1:13" ht="17.100000000000001" customHeight="1" x14ac:dyDescent="0.25">
      <c r="A8" s="124">
        <v>3</v>
      </c>
      <c r="B8" s="141" t="s">
        <v>31</v>
      </c>
      <c r="C8" s="27" t="s">
        <v>30</v>
      </c>
      <c r="D8" s="161">
        <v>100</v>
      </c>
      <c r="E8" s="131">
        <v>97</v>
      </c>
      <c r="F8" s="131">
        <v>95</v>
      </c>
      <c r="G8" s="131">
        <v>96</v>
      </c>
      <c r="H8" s="131">
        <v>93</v>
      </c>
      <c r="I8" s="131">
        <v>95</v>
      </c>
      <c r="J8" s="133">
        <f t="shared" si="0"/>
        <v>576</v>
      </c>
      <c r="K8" s="156">
        <v>98.5</v>
      </c>
      <c r="L8" s="147"/>
    </row>
    <row r="9" spans="1:13" s="67" customFormat="1" ht="17.100000000000001" customHeight="1" x14ac:dyDescent="0.25">
      <c r="A9" s="124">
        <v>4</v>
      </c>
      <c r="B9" s="141" t="s">
        <v>18</v>
      </c>
      <c r="C9" s="34" t="s">
        <v>27</v>
      </c>
      <c r="D9" s="131">
        <v>98</v>
      </c>
      <c r="E9" s="131">
        <v>96</v>
      </c>
      <c r="F9" s="131">
        <v>96</v>
      </c>
      <c r="G9" s="131">
        <v>95</v>
      </c>
      <c r="H9" s="131">
        <v>93</v>
      </c>
      <c r="I9" s="131">
        <v>97</v>
      </c>
      <c r="J9" s="133">
        <f t="shared" si="0"/>
        <v>575</v>
      </c>
      <c r="K9" s="156">
        <v>97.7</v>
      </c>
      <c r="L9" s="148"/>
    </row>
    <row r="10" spans="1:13" s="67" customFormat="1" ht="17.100000000000001" customHeight="1" x14ac:dyDescent="0.25">
      <c r="A10" s="124">
        <v>5</v>
      </c>
      <c r="B10" s="141" t="s">
        <v>129</v>
      </c>
      <c r="C10" s="34" t="s">
        <v>75</v>
      </c>
      <c r="D10" s="131">
        <v>95</v>
      </c>
      <c r="E10" s="38">
        <v>98</v>
      </c>
      <c r="F10" s="38">
        <v>98</v>
      </c>
      <c r="G10" s="38">
        <v>91</v>
      </c>
      <c r="H10" s="38">
        <v>98</v>
      </c>
      <c r="I10" s="38">
        <v>90</v>
      </c>
      <c r="J10" s="133">
        <f t="shared" si="0"/>
        <v>570</v>
      </c>
      <c r="K10" s="156">
        <v>97.1</v>
      </c>
      <c r="L10" s="101"/>
    </row>
    <row r="11" spans="1:13" s="67" customFormat="1" ht="17.100000000000001" customHeight="1" x14ac:dyDescent="0.25">
      <c r="A11" s="124">
        <v>6</v>
      </c>
      <c r="B11" s="141" t="s">
        <v>56</v>
      </c>
      <c r="C11" s="27" t="s">
        <v>19</v>
      </c>
      <c r="D11" s="131">
        <v>96</v>
      </c>
      <c r="E11" s="131">
        <v>98</v>
      </c>
      <c r="F11" s="131">
        <v>95</v>
      </c>
      <c r="G11" s="131">
        <v>94</v>
      </c>
      <c r="H11" s="131">
        <v>95</v>
      </c>
      <c r="I11" s="131">
        <v>99</v>
      </c>
      <c r="J11" s="133">
        <f t="shared" si="0"/>
        <v>577</v>
      </c>
      <c r="K11" s="155">
        <v>96.7</v>
      </c>
      <c r="L11" s="147"/>
    </row>
    <row r="12" spans="1:13" s="67" customFormat="1" ht="17.100000000000001" customHeight="1" x14ac:dyDescent="0.25">
      <c r="A12" s="124">
        <v>7</v>
      </c>
      <c r="B12" s="141" t="s">
        <v>127</v>
      </c>
      <c r="C12" s="138" t="s">
        <v>146</v>
      </c>
      <c r="D12" s="131">
        <v>92</v>
      </c>
      <c r="E12" s="131">
        <v>98</v>
      </c>
      <c r="F12" s="131">
        <v>97</v>
      </c>
      <c r="G12" s="131">
        <v>97</v>
      </c>
      <c r="H12" s="131">
        <v>97</v>
      </c>
      <c r="I12" s="131">
        <v>97</v>
      </c>
      <c r="J12" s="133">
        <f t="shared" si="0"/>
        <v>578</v>
      </c>
      <c r="K12" s="156">
        <v>94.3</v>
      </c>
      <c r="L12" s="147"/>
    </row>
    <row r="13" spans="1:13" s="67" customFormat="1" ht="17.100000000000001" customHeight="1" x14ac:dyDescent="0.25">
      <c r="A13" s="124">
        <v>8</v>
      </c>
      <c r="B13" s="141" t="s">
        <v>144</v>
      </c>
      <c r="C13" s="27" t="s">
        <v>36</v>
      </c>
      <c r="D13" s="131">
        <v>98</v>
      </c>
      <c r="E13" s="131">
        <v>96</v>
      </c>
      <c r="F13" s="131">
        <v>94</v>
      </c>
      <c r="G13" s="131">
        <v>98</v>
      </c>
      <c r="H13" s="131">
        <v>92</v>
      </c>
      <c r="I13" s="131">
        <v>92</v>
      </c>
      <c r="J13" s="133">
        <f t="shared" si="0"/>
        <v>570</v>
      </c>
      <c r="K13" s="156">
        <v>94.2</v>
      </c>
      <c r="L13" s="147"/>
    </row>
    <row r="14" spans="1:13" s="67" customFormat="1" ht="17.100000000000001" customHeight="1" x14ac:dyDescent="0.25">
      <c r="A14" s="124">
        <v>9</v>
      </c>
      <c r="B14" s="141" t="s">
        <v>128</v>
      </c>
      <c r="C14" s="27" t="s">
        <v>23</v>
      </c>
      <c r="D14" s="131">
        <v>96</v>
      </c>
      <c r="E14" s="131">
        <v>93</v>
      </c>
      <c r="F14" s="131">
        <v>97</v>
      </c>
      <c r="G14" s="131">
        <v>95</v>
      </c>
      <c r="H14" s="131">
        <v>96</v>
      </c>
      <c r="I14" s="131">
        <v>93</v>
      </c>
      <c r="J14" s="133">
        <f t="shared" si="0"/>
        <v>570</v>
      </c>
      <c r="K14" s="156"/>
      <c r="L14" s="147"/>
    </row>
    <row r="15" spans="1:13" ht="17.100000000000001" customHeight="1" x14ac:dyDescent="0.25">
      <c r="A15" s="124">
        <v>10</v>
      </c>
      <c r="B15" s="141" t="s">
        <v>32</v>
      </c>
      <c r="C15" s="27" t="s">
        <v>23</v>
      </c>
      <c r="D15" s="131">
        <v>94</v>
      </c>
      <c r="E15" s="131">
        <v>99</v>
      </c>
      <c r="F15" s="131">
        <v>94</v>
      </c>
      <c r="G15" s="131">
        <v>93</v>
      </c>
      <c r="H15" s="131">
        <v>96</v>
      </c>
      <c r="I15" s="131">
        <v>92</v>
      </c>
      <c r="J15" s="133">
        <f t="shared" si="0"/>
        <v>568</v>
      </c>
      <c r="K15" s="156"/>
      <c r="L15" s="147"/>
      <c r="M15" s="67"/>
    </row>
    <row r="16" spans="1:13" ht="17.100000000000001" customHeight="1" x14ac:dyDescent="0.25">
      <c r="A16" s="124">
        <v>11</v>
      </c>
      <c r="B16" s="141" t="s">
        <v>130</v>
      </c>
      <c r="C16" s="34" t="s">
        <v>87</v>
      </c>
      <c r="D16" s="131">
        <v>94</v>
      </c>
      <c r="E16" s="131">
        <v>93</v>
      </c>
      <c r="F16" s="131">
        <v>92</v>
      </c>
      <c r="G16" s="131">
        <v>91</v>
      </c>
      <c r="H16" s="131">
        <v>90</v>
      </c>
      <c r="I16" s="131">
        <v>90</v>
      </c>
      <c r="J16" s="133">
        <f t="shared" si="0"/>
        <v>550</v>
      </c>
      <c r="K16" s="156"/>
      <c r="L16" s="148"/>
    </row>
    <row r="17" spans="1:15" s="67" customFormat="1" ht="17.100000000000001" customHeight="1" x14ac:dyDescent="0.25">
      <c r="A17" s="124"/>
      <c r="B17" s="141"/>
      <c r="C17" s="27"/>
      <c r="D17" s="131"/>
      <c r="E17" s="131"/>
      <c r="F17" s="131"/>
      <c r="G17" s="131"/>
      <c r="H17" s="131"/>
      <c r="I17" s="131"/>
      <c r="J17" s="133">
        <f t="shared" ref="J17:J20" si="1">SUM(D17:I17)</f>
        <v>0</v>
      </c>
      <c r="K17" s="156"/>
      <c r="L17" s="148"/>
      <c r="M17" s="5"/>
    </row>
    <row r="18" spans="1:15" s="67" customFormat="1" ht="17.100000000000001" customHeight="1" x14ac:dyDescent="0.25">
      <c r="A18" s="124"/>
      <c r="B18" s="47"/>
      <c r="C18" s="27"/>
      <c r="D18" s="131"/>
      <c r="E18" s="131"/>
      <c r="F18" s="131"/>
      <c r="G18" s="131"/>
      <c r="H18" s="131"/>
      <c r="I18" s="131"/>
      <c r="J18" s="133">
        <f t="shared" si="1"/>
        <v>0</v>
      </c>
      <c r="K18" s="156"/>
      <c r="L18" s="147"/>
    </row>
    <row r="19" spans="1:15" s="67" customFormat="1" ht="17.100000000000001" customHeight="1" x14ac:dyDescent="0.25">
      <c r="A19" s="124"/>
      <c r="B19" s="47"/>
      <c r="C19" s="27"/>
      <c r="D19" s="131"/>
      <c r="E19" s="131"/>
      <c r="F19" s="131"/>
      <c r="G19" s="131"/>
      <c r="H19" s="131"/>
      <c r="I19" s="131"/>
      <c r="J19" s="133">
        <f t="shared" si="1"/>
        <v>0</v>
      </c>
      <c r="K19" s="156"/>
      <c r="L19" s="147"/>
    </row>
    <row r="20" spans="1:15" s="67" customFormat="1" ht="17.100000000000001" customHeight="1" x14ac:dyDescent="0.25">
      <c r="A20" s="124"/>
      <c r="B20" s="47"/>
      <c r="C20" s="27"/>
      <c r="D20" s="131"/>
      <c r="E20" s="131"/>
      <c r="F20" s="131"/>
      <c r="G20" s="131"/>
      <c r="H20" s="131"/>
      <c r="I20" s="131"/>
      <c r="J20" s="133">
        <f t="shared" si="1"/>
        <v>0</v>
      </c>
      <c r="K20" s="79"/>
      <c r="L20" s="147"/>
    </row>
    <row r="21" spans="1:15" s="67" customFormat="1" ht="17.100000000000001" customHeight="1" x14ac:dyDescent="0.25">
      <c r="A21" s="124"/>
      <c r="B21" s="47"/>
      <c r="C21" s="27"/>
      <c r="D21" s="131"/>
      <c r="E21" s="131"/>
      <c r="F21" s="131"/>
      <c r="G21" s="131"/>
      <c r="H21" s="131"/>
      <c r="I21" s="131"/>
      <c r="J21" s="133">
        <f t="shared" ref="J21:J22" si="2">SUM(D21:I21)</f>
        <v>0</v>
      </c>
      <c r="K21" s="79"/>
      <c r="L21" s="147"/>
    </row>
    <row r="22" spans="1:15" s="67" customFormat="1" ht="17.100000000000001" customHeight="1" x14ac:dyDescent="0.25">
      <c r="A22" s="124"/>
      <c r="B22" s="46"/>
      <c r="C22" s="34"/>
      <c r="D22" s="131"/>
      <c r="E22" s="131"/>
      <c r="F22" s="131"/>
      <c r="G22" s="131"/>
      <c r="H22" s="131"/>
      <c r="I22" s="131"/>
      <c r="J22" s="133">
        <f t="shared" si="2"/>
        <v>0</v>
      </c>
      <c r="K22" s="79"/>
      <c r="L22" s="147"/>
    </row>
    <row r="23" spans="1:15" ht="24.75" customHeight="1" x14ac:dyDescent="0.25">
      <c r="A23" s="115"/>
      <c r="B23" s="47"/>
      <c r="D23" s="131"/>
      <c r="E23" s="131"/>
      <c r="F23" s="131"/>
      <c r="G23" s="131"/>
      <c r="H23" s="131"/>
      <c r="I23" s="131"/>
      <c r="J23" s="116"/>
      <c r="K23" s="79"/>
      <c r="L23" s="102"/>
    </row>
    <row r="24" spans="1:15" s="103" customFormat="1" ht="30" customHeight="1" x14ac:dyDescent="0.25">
      <c r="A24" s="48" t="s">
        <v>71</v>
      </c>
      <c r="B24" s="54"/>
      <c r="C24" s="84" t="s">
        <v>109</v>
      </c>
      <c r="D24" s="81"/>
      <c r="E24" s="55"/>
      <c r="F24" s="54"/>
      <c r="G24" s="54"/>
      <c r="H24" s="54"/>
      <c r="I24" s="54"/>
      <c r="J24" s="54"/>
      <c r="K24" s="50" t="s">
        <v>86</v>
      </c>
      <c r="L24" s="122"/>
    </row>
    <row r="25" spans="1:15" customFormat="1" ht="19.5" customHeight="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99"/>
    </row>
    <row r="26" spans="1:15" s="104" customFormat="1" ht="10.199999999999999" x14ac:dyDescent="0.2">
      <c r="A26" s="2" t="s">
        <v>1</v>
      </c>
      <c r="B26" s="3" t="s">
        <v>2</v>
      </c>
      <c r="C26" s="3" t="s">
        <v>3</v>
      </c>
      <c r="D26" s="4" t="s">
        <v>4</v>
      </c>
      <c r="E26" s="4"/>
      <c r="F26" s="4"/>
      <c r="G26" s="4"/>
      <c r="H26" s="4"/>
      <c r="I26" s="4"/>
      <c r="J26" s="4"/>
      <c r="K26" s="2"/>
      <c r="L26" s="100"/>
    </row>
    <row r="27" spans="1:15" s="104" customFormat="1" ht="10.199999999999999" x14ac:dyDescent="0.2">
      <c r="A27" s="2" t="s">
        <v>1</v>
      </c>
      <c r="B27" s="3" t="s">
        <v>6</v>
      </c>
      <c r="C27" s="3" t="s">
        <v>7</v>
      </c>
      <c r="D27" s="2">
        <v>1</v>
      </c>
      <c r="E27" s="2">
        <v>2</v>
      </c>
      <c r="F27" s="2">
        <v>3</v>
      </c>
      <c r="G27" s="2">
        <v>4</v>
      </c>
      <c r="H27" s="2">
        <v>5</v>
      </c>
      <c r="I27" s="2">
        <v>6</v>
      </c>
      <c r="J27" s="2" t="s">
        <v>9</v>
      </c>
      <c r="K27" s="2" t="s">
        <v>50</v>
      </c>
      <c r="L27" s="100"/>
    </row>
    <row r="28" spans="1:15" customFormat="1" ht="12" customHeight="1" x14ac:dyDescent="0.25"/>
    <row r="29" spans="1:15" customFormat="1" ht="17.100000000000001" customHeight="1" x14ac:dyDescent="0.25">
      <c r="A29" s="140">
        <v>1</v>
      </c>
      <c r="B29" s="46" t="s">
        <v>16</v>
      </c>
      <c r="C29" s="27" t="s">
        <v>17</v>
      </c>
      <c r="D29" s="131">
        <v>95</v>
      </c>
      <c r="E29" s="131">
        <v>95</v>
      </c>
      <c r="F29" s="131">
        <v>92</v>
      </c>
      <c r="G29" s="131">
        <v>90</v>
      </c>
      <c r="H29" s="131">
        <v>95</v>
      </c>
      <c r="I29" s="131">
        <v>93</v>
      </c>
      <c r="J29" s="149">
        <f t="shared" ref="J29:J44" si="3">SUM(D29:I29)</f>
        <v>560</v>
      </c>
      <c r="K29" s="153">
        <v>100.6</v>
      </c>
      <c r="L29" s="101"/>
      <c r="O29" s="165"/>
    </row>
    <row r="30" spans="1:15" customFormat="1" ht="17.100000000000001" customHeight="1" x14ac:dyDescent="0.25">
      <c r="A30" s="140">
        <v>2</v>
      </c>
      <c r="B30" s="159" t="s">
        <v>43</v>
      </c>
      <c r="C30" s="143" t="s">
        <v>40</v>
      </c>
      <c r="D30" s="131">
        <v>93</v>
      </c>
      <c r="E30" s="131">
        <v>95</v>
      </c>
      <c r="F30" s="131">
        <v>95</v>
      </c>
      <c r="G30" s="131">
        <v>96</v>
      </c>
      <c r="H30" s="131">
        <v>95</v>
      </c>
      <c r="I30" s="131">
        <v>97</v>
      </c>
      <c r="J30" s="149">
        <f t="shared" si="3"/>
        <v>571</v>
      </c>
      <c r="K30" s="153">
        <v>99.1</v>
      </c>
      <c r="L30" s="102"/>
      <c r="O30" s="165"/>
    </row>
    <row r="31" spans="1:15" customFormat="1" ht="17.100000000000001" customHeight="1" x14ac:dyDescent="0.25">
      <c r="A31" s="140">
        <v>3</v>
      </c>
      <c r="B31" s="46" t="s">
        <v>100</v>
      </c>
      <c r="C31" s="138" t="s">
        <v>147</v>
      </c>
      <c r="D31" s="7">
        <v>92</v>
      </c>
      <c r="E31" s="7">
        <v>98</v>
      </c>
      <c r="F31" s="7">
        <v>98</v>
      </c>
      <c r="G31" s="7">
        <v>93</v>
      </c>
      <c r="H31" s="7">
        <v>98</v>
      </c>
      <c r="I31" s="7">
        <v>96</v>
      </c>
      <c r="J31" s="149">
        <f t="shared" si="3"/>
        <v>575</v>
      </c>
      <c r="K31" s="153">
        <v>98.3</v>
      </c>
      <c r="L31" s="101"/>
      <c r="O31" s="165"/>
    </row>
    <row r="32" spans="1:15" customFormat="1" ht="17.100000000000001" customHeight="1" x14ac:dyDescent="0.25">
      <c r="A32" s="140">
        <v>4</v>
      </c>
      <c r="B32" s="46" t="s">
        <v>38</v>
      </c>
      <c r="C32" s="142" t="s">
        <v>37</v>
      </c>
      <c r="D32" s="131">
        <v>95</v>
      </c>
      <c r="E32" s="131">
        <v>97</v>
      </c>
      <c r="F32" s="131">
        <v>94</v>
      </c>
      <c r="G32" s="131">
        <v>98</v>
      </c>
      <c r="H32" s="131">
        <v>98</v>
      </c>
      <c r="I32" s="131">
        <v>92</v>
      </c>
      <c r="J32" s="149">
        <f t="shared" si="3"/>
        <v>574</v>
      </c>
      <c r="K32" s="153">
        <v>97.4</v>
      </c>
      <c r="L32" s="102"/>
      <c r="O32" s="165"/>
    </row>
    <row r="33" spans="1:15" customFormat="1" ht="17.100000000000001" customHeight="1" x14ac:dyDescent="0.25">
      <c r="A33" s="140">
        <v>5</v>
      </c>
      <c r="B33" s="46" t="s">
        <v>96</v>
      </c>
      <c r="C33" s="34" t="s">
        <v>74</v>
      </c>
      <c r="D33" s="131">
        <v>92</v>
      </c>
      <c r="E33" s="131">
        <v>96</v>
      </c>
      <c r="F33" s="131">
        <v>99</v>
      </c>
      <c r="G33" s="131">
        <v>92</v>
      </c>
      <c r="H33" s="131">
        <v>96</v>
      </c>
      <c r="I33" s="131">
        <v>96</v>
      </c>
      <c r="J33" s="149">
        <f t="shared" si="3"/>
        <v>571</v>
      </c>
      <c r="K33" s="153">
        <v>97</v>
      </c>
      <c r="L33" s="101"/>
      <c r="O33" s="165"/>
    </row>
    <row r="34" spans="1:15" customFormat="1" ht="17.100000000000001" customHeight="1" x14ac:dyDescent="0.25">
      <c r="A34" s="140">
        <v>6</v>
      </c>
      <c r="B34" s="46" t="s">
        <v>33</v>
      </c>
      <c r="C34" s="142" t="s">
        <v>44</v>
      </c>
      <c r="D34" s="131">
        <v>93</v>
      </c>
      <c r="E34" s="131">
        <v>95</v>
      </c>
      <c r="F34" s="131">
        <v>89</v>
      </c>
      <c r="G34" s="131">
        <v>95</v>
      </c>
      <c r="H34" s="131">
        <v>93</v>
      </c>
      <c r="I34" s="131">
        <v>94</v>
      </c>
      <c r="J34" s="149">
        <f t="shared" si="3"/>
        <v>559</v>
      </c>
      <c r="K34" s="153">
        <v>96.1</v>
      </c>
      <c r="L34" s="102"/>
      <c r="O34" s="165"/>
    </row>
    <row r="35" spans="1:15" customFormat="1" ht="17.100000000000001" customHeight="1" x14ac:dyDescent="0.25">
      <c r="A35" s="140">
        <v>7</v>
      </c>
      <c r="B35" s="46" t="s">
        <v>39</v>
      </c>
      <c r="C35" s="142" t="s">
        <v>40</v>
      </c>
      <c r="D35" s="131">
        <v>95</v>
      </c>
      <c r="E35" s="131">
        <v>91</v>
      </c>
      <c r="F35" s="131">
        <v>91</v>
      </c>
      <c r="G35" s="131">
        <v>94</v>
      </c>
      <c r="H35" s="131">
        <v>94</v>
      </c>
      <c r="I35" s="131">
        <v>93</v>
      </c>
      <c r="J35" s="149">
        <f t="shared" si="3"/>
        <v>558</v>
      </c>
      <c r="K35" s="153">
        <v>94.4</v>
      </c>
      <c r="L35" s="102"/>
      <c r="O35" s="165"/>
    </row>
    <row r="36" spans="1:15" customFormat="1" ht="17.100000000000001" customHeight="1" x14ac:dyDescent="0.25">
      <c r="A36" s="140">
        <v>8</v>
      </c>
      <c r="B36" s="46" t="s">
        <v>58</v>
      </c>
      <c r="C36" s="27" t="s">
        <v>40</v>
      </c>
      <c r="D36" s="131">
        <v>94</v>
      </c>
      <c r="E36" s="131">
        <v>97</v>
      </c>
      <c r="F36" s="131">
        <v>86</v>
      </c>
      <c r="G36" s="131">
        <v>97</v>
      </c>
      <c r="H36" s="131">
        <v>97</v>
      </c>
      <c r="I36" s="131">
        <v>95</v>
      </c>
      <c r="J36" s="149">
        <f t="shared" si="3"/>
        <v>566</v>
      </c>
      <c r="K36" s="153" t="s">
        <v>149</v>
      </c>
      <c r="L36" s="101"/>
      <c r="O36" s="165"/>
    </row>
    <row r="37" spans="1:15" customFormat="1" ht="17.100000000000001" customHeight="1" x14ac:dyDescent="0.25">
      <c r="A37" s="125">
        <v>9</v>
      </c>
      <c r="B37" s="46" t="s">
        <v>98</v>
      </c>
      <c r="C37" s="27" t="s">
        <v>92</v>
      </c>
      <c r="D37" s="131">
        <v>94</v>
      </c>
      <c r="E37" s="131">
        <v>92</v>
      </c>
      <c r="F37" s="131">
        <v>90</v>
      </c>
      <c r="G37" s="131">
        <v>94</v>
      </c>
      <c r="H37" s="131">
        <v>94</v>
      </c>
      <c r="I37" s="131">
        <v>93</v>
      </c>
      <c r="J37" s="149">
        <f t="shared" si="3"/>
        <v>557</v>
      </c>
      <c r="K37" s="79"/>
      <c r="L37" s="101"/>
    </row>
    <row r="38" spans="1:15" customFormat="1" ht="17.100000000000001" customHeight="1" x14ac:dyDescent="0.25">
      <c r="A38" s="140">
        <v>10</v>
      </c>
      <c r="B38" s="46" t="s">
        <v>101</v>
      </c>
      <c r="C38" s="27" t="s">
        <v>102</v>
      </c>
      <c r="D38" s="7">
        <v>94</v>
      </c>
      <c r="E38" s="7">
        <v>93</v>
      </c>
      <c r="F38" s="7">
        <v>89</v>
      </c>
      <c r="G38" s="7">
        <v>95</v>
      </c>
      <c r="H38" s="7">
        <v>92</v>
      </c>
      <c r="I38" s="7">
        <v>89</v>
      </c>
      <c r="J38" s="149">
        <f t="shared" si="3"/>
        <v>552</v>
      </c>
      <c r="K38" s="157"/>
      <c r="L38" s="102"/>
    </row>
    <row r="39" spans="1:15" customFormat="1" ht="17.100000000000001" customHeight="1" x14ac:dyDescent="0.25">
      <c r="A39" s="125">
        <v>11</v>
      </c>
      <c r="B39" s="46" t="s">
        <v>57</v>
      </c>
      <c r="C39" s="142" t="s">
        <v>53</v>
      </c>
      <c r="D39" s="38">
        <v>93</v>
      </c>
      <c r="E39" s="38">
        <v>89</v>
      </c>
      <c r="F39" s="38">
        <v>93</v>
      </c>
      <c r="G39" s="38">
        <v>92</v>
      </c>
      <c r="H39" s="38">
        <v>91</v>
      </c>
      <c r="I39" s="38">
        <v>94</v>
      </c>
      <c r="J39" s="149">
        <f t="shared" si="3"/>
        <v>552</v>
      </c>
      <c r="K39" s="79"/>
      <c r="L39" s="101"/>
    </row>
    <row r="40" spans="1:15" customFormat="1" ht="17.100000000000001" customHeight="1" x14ac:dyDescent="0.25">
      <c r="A40" s="140">
        <v>12</v>
      </c>
      <c r="B40" s="46" t="s">
        <v>59</v>
      </c>
      <c r="C40" s="27" t="s">
        <v>36</v>
      </c>
      <c r="D40" s="131">
        <v>93</v>
      </c>
      <c r="E40" s="131">
        <v>92</v>
      </c>
      <c r="F40" s="131">
        <v>98</v>
      </c>
      <c r="G40" s="131">
        <v>89</v>
      </c>
      <c r="H40" s="131">
        <v>91</v>
      </c>
      <c r="I40" s="131">
        <v>87</v>
      </c>
      <c r="J40" s="149">
        <f t="shared" si="3"/>
        <v>550</v>
      </c>
      <c r="K40" s="79"/>
      <c r="L40" s="101"/>
    </row>
    <row r="41" spans="1:15" s="67" customFormat="1" ht="15.75" customHeight="1" x14ac:dyDescent="0.25">
      <c r="A41" s="125">
        <v>13</v>
      </c>
      <c r="B41" s="46" t="s">
        <v>42</v>
      </c>
      <c r="C41" s="142" t="s">
        <v>41</v>
      </c>
      <c r="D41" s="131">
        <v>88</v>
      </c>
      <c r="E41" s="131">
        <v>90</v>
      </c>
      <c r="F41" s="131">
        <v>93</v>
      </c>
      <c r="G41" s="131">
        <v>92</v>
      </c>
      <c r="H41" s="131">
        <v>89</v>
      </c>
      <c r="I41" s="131">
        <v>89</v>
      </c>
      <c r="J41" s="149">
        <f t="shared" si="3"/>
        <v>541</v>
      </c>
      <c r="K41" s="79"/>
      <c r="L41" s="102"/>
    </row>
    <row r="42" spans="1:15" ht="15.75" customHeight="1" x14ac:dyDescent="0.25">
      <c r="A42" s="125">
        <v>14</v>
      </c>
      <c r="B42" s="46" t="s">
        <v>99</v>
      </c>
      <c r="C42" s="142" t="s">
        <v>145</v>
      </c>
      <c r="D42" s="131">
        <v>89</v>
      </c>
      <c r="E42" s="131">
        <v>82</v>
      </c>
      <c r="F42" s="131">
        <v>96</v>
      </c>
      <c r="G42" s="131">
        <v>92</v>
      </c>
      <c r="H42" s="131">
        <v>83</v>
      </c>
      <c r="I42" s="131">
        <v>96</v>
      </c>
      <c r="J42" s="149">
        <f t="shared" si="3"/>
        <v>538</v>
      </c>
      <c r="K42" s="79"/>
    </row>
    <row r="43" spans="1:15" ht="16.5" customHeight="1" x14ac:dyDescent="0.25">
      <c r="A43" s="125">
        <v>15</v>
      </c>
      <c r="B43" s="46" t="s">
        <v>97</v>
      </c>
      <c r="C43" s="142" t="s">
        <v>36</v>
      </c>
      <c r="D43" s="131">
        <v>91</v>
      </c>
      <c r="E43" s="131">
        <v>91</v>
      </c>
      <c r="F43" s="131">
        <v>90</v>
      </c>
      <c r="G43" s="131">
        <v>84</v>
      </c>
      <c r="H43" s="131">
        <v>89</v>
      </c>
      <c r="I43" s="131">
        <v>92</v>
      </c>
      <c r="J43" s="149">
        <f t="shared" si="3"/>
        <v>537</v>
      </c>
      <c r="K43" s="79"/>
    </row>
    <row r="44" spans="1:15" ht="16.5" customHeight="1" x14ac:dyDescent="0.25">
      <c r="A44" s="125">
        <v>16</v>
      </c>
      <c r="B44" s="46" t="s">
        <v>148</v>
      </c>
      <c r="C44" s="27" t="s">
        <v>103</v>
      </c>
      <c r="D44" s="7">
        <v>95</v>
      </c>
      <c r="E44" s="7">
        <v>91</v>
      </c>
      <c r="F44" s="7">
        <v>90</v>
      </c>
      <c r="G44" s="7">
        <v>92</v>
      </c>
      <c r="H44" s="7">
        <v>70</v>
      </c>
      <c r="J44" s="149">
        <f t="shared" si="3"/>
        <v>438</v>
      </c>
      <c r="K44" s="79"/>
    </row>
    <row r="45" spans="1:15" ht="16.5" customHeight="1" x14ac:dyDescent="0.25">
      <c r="A45" s="125"/>
      <c r="B45" s="46"/>
      <c r="K45" s="79"/>
    </row>
    <row r="46" spans="1:15" ht="16.5" customHeight="1" x14ac:dyDescent="0.25">
      <c r="A46" s="125"/>
      <c r="B46" s="46"/>
      <c r="K46" s="79"/>
    </row>
  </sheetData>
  <sortState ref="B29:K36">
    <sortCondition descending="1" ref="K29:K36"/>
  </sortState>
  <customSheetViews>
    <customSheetView guid="{AE8B8412-F7C4-4371-BA0F-9EFD7340D8C4}" scale="120" showPageBreaks="1" showGridLines="0" fitToPage="1" printArea="1">
      <selection activeCell="H6" sqref="H6"/>
      <pageMargins left="0.23" right="0" top="0.23622047244094491" bottom="0.43307086614173229" header="0.23622047244094491" footer="0.19685039370078741"/>
      <printOptions horizontalCentered="1"/>
      <pageSetup paperSize="9" scale="92" firstPageNumber="2" orientation="portrait" useFirstPageNumber="1" horizontalDpi="4294967292" verticalDpi="4294967292" r:id="rId1"/>
      <headerFooter alignWithMargins="0"/>
    </customSheetView>
    <customSheetView guid="{6D71D140-47E9-11DC-958D-A645FD441D63}" showPageBreaks="1" showGridLines="0" fitToPage="1" printArea="1" showRuler="0">
      <selection activeCell="C11" sqref="C11"/>
      <pageMargins left="0" right="0" top="0.23622047244094491" bottom="0.43307086614173229" header="0.23622047244094491" footer="0.19685039370078741"/>
      <printOptions horizontalCentered="1"/>
      <pageSetup paperSize="9" scale="85" firstPageNumber="2" orientation="portrait" useFirstPageNumber="1" horizontalDpi="4294967292" verticalDpi="4294967292" r:id="rId2"/>
      <headerFooter alignWithMargins="0"/>
    </customSheetView>
    <customSheetView guid="{D50D9063-7A19-453D-9C5D-186F4309DF19}" scale="120" showPageBreaks="1" showGridLines="0" fitToPage="1" printArea="1" showRuler="0">
      <selection activeCell="M10" sqref="M10"/>
      <pageMargins left="0" right="0" top="0.23622047244094491" bottom="0.43307086614173229" header="0.23622047244094491" footer="0.19685039370078741"/>
      <printOptions horizontalCentered="1"/>
      <pageSetup paperSize="9" scale="89" firstPageNumber="2" orientation="portrait" useFirstPageNumber="1" horizontalDpi="4294967292" verticalDpi="4294967292" r:id="rId3"/>
      <headerFooter alignWithMargins="0"/>
    </customSheetView>
    <customSheetView guid="{BA4957C1-511F-42E0-8D16-46CE51F365EE}" scale="120" showPageBreaks="1" showGridLines="0" fitToPage="1" printArea="1" showRuler="0">
      <selection activeCell="M10" sqref="M10"/>
      <pageMargins left="0" right="0" top="0.23622047244094491" bottom="0.43307086614173229" header="0.23622047244094491" footer="0.19685039370078741"/>
      <printOptions horizontalCentered="1"/>
      <pageSetup paperSize="9" scale="89" firstPageNumber="2" orientation="portrait" useFirstPageNumber="1" horizontalDpi="4294967292" verticalDpi="4294967292" r:id="rId4"/>
      <headerFooter alignWithMargins="0"/>
    </customSheetView>
    <customSheetView guid="{346A2B2A-6610-4658-AECC-214ED97452C3}" scale="120" showPageBreaks="1" showGridLines="0" fitToPage="1" printArea="1" showRuler="0">
      <selection activeCell="A44" sqref="A44"/>
      <pageMargins left="0" right="0" top="0.23622047244094491" bottom="0.43307086614173229" header="0.23622047244094491" footer="0.19685039370078741"/>
      <printOptions horizontalCentered="1"/>
      <pageSetup paperSize="9" scale="86" firstPageNumber="2" orientation="portrait" useFirstPageNumber="1" horizontalDpi="4294967292" verticalDpi="4294967292" r:id="rId5"/>
      <headerFooter alignWithMargins="0"/>
    </customSheetView>
    <customSheetView guid="{EC51AADA-7E66-4955-B8DA-4A65CE56CA39}" scale="120" showPageBreaks="1" showGridLines="0" fitToPage="1" printArea="1">
      <selection activeCell="B6" sqref="B6"/>
      <pageMargins left="0.23" right="0" top="0.23622047244094491" bottom="0.43307086614173229" header="0.23622047244094491" footer="0.19685039370078741"/>
      <printOptions horizontalCentered="1"/>
      <pageSetup paperSize="9" scale="84" firstPageNumber="2" orientation="portrait" useFirstPageNumber="1" horizontalDpi="4294967292" verticalDpi="4294967292" r:id="rId6"/>
      <headerFooter alignWithMargins="0"/>
    </customSheetView>
    <customSheetView guid="{7E713042-9E27-4F4D-83EE-C1BBA4E2F4C7}" scale="120" showPageBreaks="1" showGridLines="0" fitToPage="1" printArea="1" showRuler="0">
      <selection activeCell="B6" sqref="B6"/>
      <pageMargins left="0.23" right="0" top="0.23622047244094491" bottom="0.43307086614173229" header="0.23622047244094491" footer="0.19685039370078741"/>
      <printOptions horizontalCentered="1"/>
      <pageSetup paperSize="9" scale="84" firstPageNumber="2" orientation="portrait" useFirstPageNumber="1" horizontalDpi="4294967292" verticalDpi="4294967292" r:id="rId7"/>
      <headerFooter alignWithMargins="0"/>
    </customSheetView>
    <customSheetView guid="{B178019D-525C-4543-AD5F-0141E976F5D0}" scale="120" showPageBreaks="1" showGridLines="0" fitToPage="1" printArea="1" showRuler="0">
      <selection activeCell="B6" sqref="B6"/>
      <pageMargins left="0.23" right="0" top="0.23622047244094491" bottom="0.43307086614173229" header="0.23622047244094491" footer="0.19685039370078741"/>
      <printOptions horizontalCentered="1"/>
      <pageSetup paperSize="9" scale="91" firstPageNumber="2" orientation="portrait" useFirstPageNumber="1" horizontalDpi="4294967292" verticalDpi="4294967292" r:id="rId8"/>
      <headerFooter alignWithMargins="0"/>
    </customSheetView>
  </customSheetViews>
  <phoneticPr fontId="12" type="noConversion"/>
  <printOptions horizontalCentered="1"/>
  <pageMargins left="0.23" right="0" top="0.23622047244094491" bottom="0.43307086614173229" header="0.23622047244094491" footer="0.19685039370078741"/>
  <pageSetup paperSize="9" firstPageNumber="2" orientation="portrait" useFirstPageNumber="1" horizontalDpi="4294967293" r:id="rId9"/>
  <headerFooter alignWithMargins="0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S34"/>
  <sheetViews>
    <sheetView topLeftCell="D1" zoomScale="120" workbookViewId="0">
      <selection activeCell="L29" sqref="L29"/>
    </sheetView>
  </sheetViews>
  <sheetFormatPr baseColWidth="10" defaultColWidth="11.5546875" defaultRowHeight="24.75" customHeight="1" x14ac:dyDescent="0.25"/>
  <cols>
    <col min="1" max="1" width="5.6640625" style="6" hidden="1" customWidth="1"/>
    <col min="2" max="2" width="4.5546875" style="7" hidden="1" customWidth="1"/>
    <col min="3" max="3" width="3.6640625" style="7" hidden="1" customWidth="1"/>
    <col min="4" max="4" width="5.88671875" style="7" customWidth="1"/>
    <col min="5" max="5" width="19.109375" style="5" customWidth="1"/>
    <col min="6" max="6" width="10.6640625" style="27" customWidth="1"/>
    <col min="7" max="7" width="6" style="27" customWidth="1"/>
    <col min="8" max="9" width="6" style="90" customWidth="1"/>
    <col min="10" max="10" width="5.109375" style="7" customWidth="1"/>
    <col min="11" max="19" width="5.33203125" style="7" customWidth="1"/>
    <col min="20" max="20" width="5.33203125" style="5" customWidth="1"/>
    <col min="21" max="16384" width="11.5546875" style="5"/>
  </cols>
  <sheetData>
    <row r="1" spans="1:19" s="85" customFormat="1" ht="30" customHeight="1" x14ac:dyDescent="0.25">
      <c r="A1" s="82"/>
      <c r="B1" s="83" t="s">
        <v>0</v>
      </c>
      <c r="C1" s="83"/>
      <c r="D1" s="83" t="s">
        <v>0</v>
      </c>
      <c r="E1" s="83"/>
      <c r="F1" s="84"/>
      <c r="G1" s="123" t="s">
        <v>107</v>
      </c>
      <c r="H1" s="88"/>
      <c r="I1" s="88"/>
      <c r="J1" s="83"/>
      <c r="K1" s="86"/>
      <c r="L1" s="83"/>
      <c r="M1" s="83"/>
      <c r="N1" s="83"/>
      <c r="O1" s="83"/>
      <c r="P1" s="83"/>
      <c r="Q1" s="83"/>
      <c r="R1" s="83"/>
      <c r="S1" s="87" t="s">
        <v>22</v>
      </c>
    </row>
    <row r="2" spans="1:19" s="43" customFormat="1" ht="20.100000000000001" customHeight="1" x14ac:dyDescent="0.25">
      <c r="A2" s="42"/>
      <c r="G2" s="89"/>
    </row>
    <row r="3" spans="1:19" s="3" customFormat="1" ht="10.199999999999999" x14ac:dyDescent="0.25">
      <c r="A3" s="1"/>
      <c r="B3" s="2" t="s">
        <v>1</v>
      </c>
      <c r="C3" s="2"/>
      <c r="D3" s="2" t="s">
        <v>1</v>
      </c>
      <c r="E3" s="3" t="s">
        <v>2</v>
      </c>
      <c r="F3" s="3" t="s">
        <v>3</v>
      </c>
      <c r="G3" s="94" t="s">
        <v>14</v>
      </c>
      <c r="H3" s="4" t="s">
        <v>4</v>
      </c>
      <c r="I3" s="4"/>
      <c r="J3" s="4"/>
      <c r="K3" s="4"/>
      <c r="L3" s="4"/>
      <c r="M3" s="4"/>
      <c r="N3" s="4"/>
      <c r="O3" s="4"/>
      <c r="P3" s="4"/>
      <c r="Q3" s="4"/>
    </row>
    <row r="4" spans="1:19" s="3" customFormat="1" ht="10.199999999999999" x14ac:dyDescent="0.25">
      <c r="A4" s="1"/>
      <c r="B4" s="2" t="s">
        <v>1</v>
      </c>
      <c r="C4" s="2"/>
      <c r="D4" s="2" t="s">
        <v>1</v>
      </c>
      <c r="E4" s="3" t="s">
        <v>6</v>
      </c>
      <c r="F4" s="3" t="s">
        <v>7</v>
      </c>
      <c r="G4" s="92"/>
      <c r="H4" s="2">
        <v>1</v>
      </c>
      <c r="I4" s="2">
        <v>2</v>
      </c>
      <c r="J4" s="2">
        <v>3</v>
      </c>
      <c r="K4" s="2">
        <v>4</v>
      </c>
      <c r="L4" s="2">
        <v>5</v>
      </c>
      <c r="M4" s="2">
        <v>6</v>
      </c>
      <c r="N4" s="2">
        <v>7</v>
      </c>
      <c r="O4" s="2">
        <v>8</v>
      </c>
      <c r="P4" s="2">
        <v>9</v>
      </c>
      <c r="Q4" s="2">
        <v>10</v>
      </c>
    </row>
    <row r="5" spans="1:19" ht="12" customHeight="1" x14ac:dyDescent="0.25">
      <c r="G5" s="93"/>
      <c r="H5" s="7"/>
      <c r="I5" s="7"/>
      <c r="R5" s="5"/>
      <c r="S5" s="5"/>
    </row>
    <row r="6" spans="1:19" s="14" customFormat="1" ht="20.100000000000001" customHeight="1" x14ac:dyDescent="0.25">
      <c r="A6" s="12"/>
      <c r="C6" s="13"/>
      <c r="D6" s="13"/>
      <c r="F6" s="62"/>
      <c r="G6" s="91"/>
      <c r="H6" s="61"/>
      <c r="I6" s="13"/>
      <c r="J6" s="13"/>
      <c r="K6" s="13"/>
      <c r="L6" s="13"/>
      <c r="M6" s="13"/>
      <c r="N6" s="13"/>
      <c r="O6" s="13"/>
      <c r="P6" s="13"/>
      <c r="Q6" s="13"/>
    </row>
    <row r="7" spans="1:19" s="69" customFormat="1" ht="17.100000000000001" customHeight="1" x14ac:dyDescent="0.25">
      <c r="A7" s="64">
        <v>1</v>
      </c>
      <c r="B7" s="65">
        <v>1</v>
      </c>
      <c r="C7" s="66"/>
      <c r="D7" s="126">
        <v>1</v>
      </c>
      <c r="E7" s="151" t="s">
        <v>54</v>
      </c>
      <c r="F7" s="150" t="s">
        <v>55</v>
      </c>
      <c r="G7" s="96">
        <f t="shared" ref="G7:G14" si="0">SUM(H7:Q7)</f>
        <v>101.50000000000001</v>
      </c>
      <c r="H7" s="97">
        <v>10.5</v>
      </c>
      <c r="I7" s="97">
        <v>9.5</v>
      </c>
      <c r="J7" s="97">
        <v>10</v>
      </c>
      <c r="K7" s="97">
        <v>9.1999999999999993</v>
      </c>
      <c r="L7" s="97">
        <v>9.8000000000000007</v>
      </c>
      <c r="M7" s="97">
        <v>10.5</v>
      </c>
      <c r="N7" s="97">
        <v>10.199999999999999</v>
      </c>
      <c r="O7" s="97">
        <v>10.9</v>
      </c>
      <c r="P7" s="97">
        <v>10.5</v>
      </c>
      <c r="Q7" s="97">
        <v>10.4</v>
      </c>
      <c r="R7" s="68"/>
    </row>
    <row r="8" spans="1:19" s="69" customFormat="1" ht="17.100000000000001" customHeight="1" x14ac:dyDescent="0.25">
      <c r="A8" s="64">
        <v>3</v>
      </c>
      <c r="B8" s="65">
        <v>3</v>
      </c>
      <c r="C8" s="66"/>
      <c r="D8" s="126">
        <v>2</v>
      </c>
      <c r="E8" s="151" t="s">
        <v>126</v>
      </c>
      <c r="F8" s="150" t="s">
        <v>29</v>
      </c>
      <c r="G8" s="96">
        <f t="shared" si="0"/>
        <v>98.799999999999983</v>
      </c>
      <c r="H8" s="97">
        <v>8.6</v>
      </c>
      <c r="I8" s="95">
        <v>10.1</v>
      </c>
      <c r="J8" s="95">
        <v>10.3</v>
      </c>
      <c r="K8" s="95">
        <v>8.9</v>
      </c>
      <c r="L8" s="95">
        <v>9.4</v>
      </c>
      <c r="M8" s="95">
        <v>10.7</v>
      </c>
      <c r="N8" s="95">
        <v>10.3</v>
      </c>
      <c r="O8" s="95">
        <v>9.3000000000000007</v>
      </c>
      <c r="P8" s="95">
        <v>10.6</v>
      </c>
      <c r="Q8" s="95">
        <v>10.6</v>
      </c>
      <c r="R8" s="68"/>
    </row>
    <row r="9" spans="1:19" s="67" customFormat="1" ht="17.100000000000001" customHeight="1" x14ac:dyDescent="0.25">
      <c r="A9" s="70"/>
      <c r="B9" s="65"/>
      <c r="C9" s="71"/>
      <c r="D9" s="126">
        <v>3</v>
      </c>
      <c r="E9" s="151" t="s">
        <v>31</v>
      </c>
      <c r="F9" s="134" t="s">
        <v>30</v>
      </c>
      <c r="G9" s="96">
        <f t="shared" si="0"/>
        <v>98.5</v>
      </c>
      <c r="H9" s="95">
        <v>8.8000000000000007</v>
      </c>
      <c r="I9" s="95">
        <v>9.4</v>
      </c>
      <c r="J9" s="95">
        <v>10.3</v>
      </c>
      <c r="K9" s="95">
        <v>9.6999999999999993</v>
      </c>
      <c r="L9" s="95">
        <v>9.4</v>
      </c>
      <c r="M9" s="95">
        <v>10.4</v>
      </c>
      <c r="N9" s="95">
        <v>10.199999999999999</v>
      </c>
      <c r="O9" s="95">
        <v>10.5</v>
      </c>
      <c r="P9" s="95">
        <v>10.3</v>
      </c>
      <c r="Q9" s="95">
        <v>9.5</v>
      </c>
      <c r="R9" s="72"/>
    </row>
    <row r="10" spans="1:19" s="67" customFormat="1" ht="17.100000000000001" customHeight="1" x14ac:dyDescent="0.25">
      <c r="A10" s="70"/>
      <c r="B10" s="65"/>
      <c r="C10" s="71"/>
      <c r="D10" s="126">
        <v>4</v>
      </c>
      <c r="E10" s="151" t="s">
        <v>18</v>
      </c>
      <c r="F10" s="150" t="s">
        <v>27</v>
      </c>
      <c r="G10" s="96">
        <f t="shared" si="0"/>
        <v>97.7</v>
      </c>
      <c r="H10" s="95">
        <v>10.6</v>
      </c>
      <c r="I10" s="97">
        <v>9.9</v>
      </c>
      <c r="J10" s="97">
        <v>9.8000000000000007</v>
      </c>
      <c r="K10" s="97">
        <v>7.5</v>
      </c>
      <c r="L10" s="97">
        <v>10.199999999999999</v>
      </c>
      <c r="M10" s="97">
        <v>9.6999999999999993</v>
      </c>
      <c r="N10" s="97">
        <v>10</v>
      </c>
      <c r="O10" s="97">
        <v>10.1</v>
      </c>
      <c r="P10" s="97">
        <v>9.9</v>
      </c>
      <c r="Q10" s="97">
        <v>10</v>
      </c>
      <c r="R10" s="72"/>
    </row>
    <row r="11" spans="1:19" s="67" customFormat="1" ht="17.100000000000001" customHeight="1" x14ac:dyDescent="0.25">
      <c r="A11" s="70"/>
      <c r="B11" s="65"/>
      <c r="C11" s="71"/>
      <c r="D11" s="126">
        <v>5</v>
      </c>
      <c r="E11" s="151" t="s">
        <v>129</v>
      </c>
      <c r="F11" s="150" t="s">
        <v>75</v>
      </c>
      <c r="G11" s="96">
        <f t="shared" si="0"/>
        <v>97.09999999999998</v>
      </c>
      <c r="H11" s="97">
        <v>9</v>
      </c>
      <c r="I11" s="97">
        <v>10</v>
      </c>
      <c r="J11" s="97">
        <v>9.1999999999999993</v>
      </c>
      <c r="K11" s="97">
        <v>9.6</v>
      </c>
      <c r="L11" s="97">
        <v>9.8000000000000007</v>
      </c>
      <c r="M11" s="97">
        <v>10.9</v>
      </c>
      <c r="N11" s="97">
        <v>9.1999999999999993</v>
      </c>
      <c r="O11" s="97">
        <v>10.3</v>
      </c>
      <c r="P11" s="97">
        <v>9.8000000000000007</v>
      </c>
      <c r="Q11" s="97">
        <v>9.3000000000000007</v>
      </c>
      <c r="R11" s="72"/>
    </row>
    <row r="12" spans="1:19" s="67" customFormat="1" ht="17.100000000000001" customHeight="1" x14ac:dyDescent="0.25">
      <c r="A12" s="70"/>
      <c r="B12" s="65"/>
      <c r="C12" s="71"/>
      <c r="D12" s="126">
        <v>6</v>
      </c>
      <c r="E12" s="151" t="s">
        <v>56</v>
      </c>
      <c r="F12" s="134" t="s">
        <v>19</v>
      </c>
      <c r="G12" s="96">
        <f t="shared" si="0"/>
        <v>96.7</v>
      </c>
      <c r="H12" s="154">
        <v>8.6999999999999993</v>
      </c>
      <c r="I12" s="95">
        <v>9.6999999999999993</v>
      </c>
      <c r="J12" s="95">
        <v>9.6999999999999993</v>
      </c>
      <c r="K12" s="95">
        <v>8.3000000000000007</v>
      </c>
      <c r="L12" s="95">
        <v>9.6999999999999993</v>
      </c>
      <c r="M12" s="95">
        <v>9.6999999999999993</v>
      </c>
      <c r="N12" s="95">
        <v>10.3</v>
      </c>
      <c r="O12" s="95">
        <v>10.4</v>
      </c>
      <c r="P12" s="95">
        <v>10.3</v>
      </c>
      <c r="Q12" s="95">
        <v>9.9</v>
      </c>
      <c r="R12" s="72"/>
    </row>
    <row r="13" spans="1:19" s="69" customFormat="1" ht="17.100000000000001" customHeight="1" x14ac:dyDescent="0.25">
      <c r="A13" s="64">
        <v>2</v>
      </c>
      <c r="B13" s="65">
        <v>2</v>
      </c>
      <c r="C13" s="66"/>
      <c r="D13" s="126">
        <v>7</v>
      </c>
      <c r="E13" s="151" t="s">
        <v>127</v>
      </c>
      <c r="F13" s="162" t="s">
        <v>146</v>
      </c>
      <c r="G13" s="96">
        <f t="shared" si="0"/>
        <v>94.3</v>
      </c>
      <c r="H13" s="95">
        <v>9.9</v>
      </c>
      <c r="I13" s="154">
        <v>10.3</v>
      </c>
      <c r="J13" s="154">
        <v>10.4</v>
      </c>
      <c r="K13" s="154">
        <v>8.5</v>
      </c>
      <c r="L13" s="154">
        <v>8.1</v>
      </c>
      <c r="M13" s="154">
        <v>9.1999999999999993</v>
      </c>
      <c r="N13" s="154">
        <v>10.199999999999999</v>
      </c>
      <c r="O13" s="97">
        <v>8.8000000000000007</v>
      </c>
      <c r="P13" s="97">
        <v>10.3</v>
      </c>
      <c r="Q13" s="97">
        <v>8.6</v>
      </c>
      <c r="R13" s="68"/>
    </row>
    <row r="14" spans="1:19" s="67" customFormat="1" ht="17.100000000000001" customHeight="1" x14ac:dyDescent="0.25">
      <c r="A14" s="70">
        <v>7</v>
      </c>
      <c r="B14" s="65">
        <v>7</v>
      </c>
      <c r="C14" s="71"/>
      <c r="D14" s="126">
        <v>8</v>
      </c>
      <c r="E14" s="151" t="s">
        <v>144</v>
      </c>
      <c r="F14" s="134" t="s">
        <v>36</v>
      </c>
      <c r="G14" s="96">
        <f t="shared" si="0"/>
        <v>94.200000000000017</v>
      </c>
      <c r="H14" s="97">
        <v>8.1999999999999993</v>
      </c>
      <c r="I14" s="95">
        <v>8.5</v>
      </c>
      <c r="J14" s="95">
        <v>8.3000000000000007</v>
      </c>
      <c r="K14" s="95">
        <v>10</v>
      </c>
      <c r="L14" s="95">
        <v>9.3000000000000007</v>
      </c>
      <c r="M14" s="95">
        <v>10.7</v>
      </c>
      <c r="N14" s="95">
        <v>10.4</v>
      </c>
      <c r="O14" s="95">
        <v>9.1999999999999993</v>
      </c>
      <c r="P14" s="95">
        <v>9.6999999999999993</v>
      </c>
      <c r="Q14" s="95">
        <v>9.9</v>
      </c>
      <c r="R14" s="72"/>
    </row>
    <row r="15" spans="1:19" s="67" customFormat="1" ht="20.100000000000001" customHeight="1" x14ac:dyDescent="0.25">
      <c r="A15" s="70">
        <v>9</v>
      </c>
      <c r="B15" s="65">
        <v>9</v>
      </c>
      <c r="C15" s="71"/>
      <c r="D15" s="66"/>
      <c r="E15" s="74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9" s="67" customFormat="1" ht="20.100000000000001" customHeight="1" x14ac:dyDescent="0.25">
      <c r="A16" s="70"/>
      <c r="B16" s="65"/>
      <c r="C16" s="71"/>
      <c r="D16" s="66"/>
      <c r="E16" s="74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1:19" s="67" customFormat="1" ht="30" customHeight="1" x14ac:dyDescent="0.25">
      <c r="A17" s="70">
        <v>10</v>
      </c>
      <c r="B17" s="65">
        <v>10</v>
      </c>
      <c r="C17" s="71"/>
      <c r="D17" s="83" t="s">
        <v>71</v>
      </c>
      <c r="E17" s="83"/>
      <c r="F17" s="84"/>
      <c r="G17" s="123" t="s">
        <v>106</v>
      </c>
      <c r="H17" s="83"/>
      <c r="I17" s="86"/>
      <c r="J17" s="83"/>
      <c r="K17" s="83"/>
      <c r="L17" s="83"/>
      <c r="M17" s="83"/>
      <c r="N17" s="83"/>
      <c r="O17" s="83"/>
      <c r="P17" s="83"/>
      <c r="Q17" s="87"/>
      <c r="R17" s="139"/>
      <c r="S17" s="87" t="s">
        <v>85</v>
      </c>
    </row>
    <row r="18" spans="1:19" s="67" customFormat="1" ht="20.100000000000001" customHeight="1" x14ac:dyDescent="0.25">
      <c r="A18" s="70"/>
      <c r="B18" s="65"/>
      <c r="C18" s="71"/>
      <c r="D18" s="43"/>
      <c r="E18" s="43" t="s">
        <v>26</v>
      </c>
      <c r="F18" s="43"/>
      <c r="G18" s="89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9" s="67" customFormat="1" ht="12.75" customHeight="1" x14ac:dyDescent="0.25">
      <c r="A19" s="70"/>
      <c r="B19" s="65"/>
      <c r="C19" s="71"/>
      <c r="D19" s="105" t="s">
        <v>1</v>
      </c>
      <c r="E19" s="106" t="s">
        <v>2</v>
      </c>
      <c r="F19" s="106" t="s">
        <v>3</v>
      </c>
      <c r="G19" s="107" t="s">
        <v>14</v>
      </c>
      <c r="H19" s="136" t="s">
        <v>26</v>
      </c>
      <c r="I19" s="108"/>
      <c r="J19" s="108"/>
      <c r="K19" s="108"/>
      <c r="L19" s="108"/>
      <c r="M19" s="108"/>
      <c r="N19" s="108"/>
      <c r="O19" s="108"/>
      <c r="P19" s="108"/>
      <c r="Q19" s="109"/>
    </row>
    <row r="20" spans="1:19" s="67" customFormat="1" ht="12.75" customHeight="1" x14ac:dyDescent="0.25">
      <c r="A20" s="70"/>
      <c r="B20" s="65"/>
      <c r="C20" s="71"/>
      <c r="D20" s="110" t="s">
        <v>1</v>
      </c>
      <c r="E20" s="111" t="s">
        <v>6</v>
      </c>
      <c r="F20" s="111" t="s">
        <v>7</v>
      </c>
      <c r="G20" s="112"/>
      <c r="H20" s="113">
        <v>1</v>
      </c>
      <c r="I20" s="113">
        <v>2</v>
      </c>
      <c r="J20" s="113">
        <v>3</v>
      </c>
      <c r="K20" s="113">
        <v>4</v>
      </c>
      <c r="L20" s="113">
        <v>5</v>
      </c>
      <c r="M20" s="113">
        <v>6</v>
      </c>
      <c r="N20" s="113">
        <v>7</v>
      </c>
      <c r="O20" s="113">
        <v>8</v>
      </c>
      <c r="P20" s="113">
        <v>9</v>
      </c>
      <c r="Q20" s="114">
        <v>10</v>
      </c>
    </row>
    <row r="21" spans="1:19" s="67" customFormat="1" ht="20.100000000000001" customHeight="1" x14ac:dyDescent="0.25">
      <c r="A21" s="70"/>
      <c r="B21" s="65"/>
      <c r="C21" s="71"/>
      <c r="D21" s="13"/>
      <c r="E21" s="14"/>
      <c r="F21" s="62"/>
      <c r="G21" s="91"/>
      <c r="H21" s="61"/>
      <c r="I21" s="13"/>
      <c r="J21" s="13"/>
      <c r="K21" s="13"/>
      <c r="L21" s="13"/>
      <c r="M21" s="13"/>
      <c r="N21" s="13"/>
      <c r="O21" s="13"/>
      <c r="P21" s="13"/>
      <c r="Q21" s="13"/>
    </row>
    <row r="22" spans="1:19" s="67" customFormat="1" ht="16.5" customHeight="1" x14ac:dyDescent="0.25">
      <c r="A22" s="70"/>
      <c r="B22" s="65"/>
      <c r="C22" s="71"/>
      <c r="D22" s="126">
        <v>1</v>
      </c>
      <c r="E22" s="163" t="s">
        <v>16</v>
      </c>
      <c r="F22" s="134" t="s">
        <v>17</v>
      </c>
      <c r="G22" s="96">
        <f t="shared" ref="G22:G29" si="1">SUM(H22:Q22)</f>
        <v>100.60000000000001</v>
      </c>
      <c r="H22" s="154">
        <v>9.1</v>
      </c>
      <c r="I22" s="154">
        <v>10.4</v>
      </c>
      <c r="J22" s="154">
        <v>10.199999999999999</v>
      </c>
      <c r="K22" s="154">
        <v>10.4</v>
      </c>
      <c r="L22" s="154">
        <v>9.4</v>
      </c>
      <c r="M22" s="154">
        <v>10.4</v>
      </c>
      <c r="N22" s="154">
        <v>10.7</v>
      </c>
      <c r="O22" s="154">
        <v>9.4</v>
      </c>
      <c r="P22" s="95">
        <v>10.4</v>
      </c>
      <c r="Q22" s="95">
        <v>10.199999999999999</v>
      </c>
      <c r="S22" s="69"/>
    </row>
    <row r="23" spans="1:19" ht="17.100000000000001" customHeight="1" x14ac:dyDescent="0.25">
      <c r="D23" s="126">
        <v>2</v>
      </c>
      <c r="E23" s="163" t="s">
        <v>43</v>
      </c>
      <c r="F23" s="152" t="s">
        <v>40</v>
      </c>
      <c r="G23" s="96">
        <f t="shared" si="1"/>
        <v>99.100000000000009</v>
      </c>
      <c r="H23" s="154">
        <v>9.8000000000000007</v>
      </c>
      <c r="I23" s="154">
        <v>9.9</v>
      </c>
      <c r="J23" s="154">
        <v>10.5</v>
      </c>
      <c r="K23" s="154">
        <v>9.5</v>
      </c>
      <c r="L23" s="154">
        <v>10.1</v>
      </c>
      <c r="M23" s="154">
        <v>9.9</v>
      </c>
      <c r="N23" s="154">
        <v>9.8000000000000007</v>
      </c>
      <c r="O23" s="154">
        <v>9.5</v>
      </c>
      <c r="P23" s="97">
        <v>10.9</v>
      </c>
      <c r="Q23" s="97">
        <v>9.1999999999999993</v>
      </c>
      <c r="R23" s="5"/>
      <c r="S23" s="69"/>
    </row>
    <row r="24" spans="1:19" ht="17.100000000000001" customHeight="1" x14ac:dyDescent="0.25">
      <c r="D24" s="126">
        <v>3</v>
      </c>
      <c r="E24" s="163" t="s">
        <v>100</v>
      </c>
      <c r="F24" s="162" t="s">
        <v>147</v>
      </c>
      <c r="G24" s="96">
        <f t="shared" si="1"/>
        <v>98.300000000000011</v>
      </c>
      <c r="H24" s="154">
        <v>10.3</v>
      </c>
      <c r="I24" s="154">
        <v>10.4</v>
      </c>
      <c r="J24" s="154">
        <v>10.4</v>
      </c>
      <c r="K24" s="154">
        <v>9.5</v>
      </c>
      <c r="L24" s="154">
        <v>7.7</v>
      </c>
      <c r="M24" s="154">
        <v>10.199999999999999</v>
      </c>
      <c r="N24" s="154">
        <v>10.4</v>
      </c>
      <c r="O24" s="154">
        <v>9.9</v>
      </c>
      <c r="P24" s="95">
        <v>9.8000000000000007</v>
      </c>
      <c r="Q24" s="95">
        <v>9.6999999999999993</v>
      </c>
      <c r="R24" s="67"/>
      <c r="S24" s="67"/>
    </row>
    <row r="25" spans="1:19" s="67" customFormat="1" ht="17.100000000000001" customHeight="1" x14ac:dyDescent="0.25">
      <c r="A25" s="70"/>
      <c r="B25" s="65"/>
      <c r="C25" s="73"/>
      <c r="D25" s="126">
        <v>4</v>
      </c>
      <c r="E25" s="163" t="s">
        <v>38</v>
      </c>
      <c r="F25" s="152" t="s">
        <v>37</v>
      </c>
      <c r="G25" s="96">
        <f t="shared" si="1"/>
        <v>97.399999999999991</v>
      </c>
      <c r="H25" s="154">
        <v>9.8000000000000007</v>
      </c>
      <c r="I25" s="154">
        <v>9.6</v>
      </c>
      <c r="J25" s="154">
        <v>10.1</v>
      </c>
      <c r="K25" s="154">
        <v>10.4</v>
      </c>
      <c r="L25" s="154">
        <v>9.5</v>
      </c>
      <c r="M25" s="154">
        <v>10</v>
      </c>
      <c r="N25" s="154">
        <v>10.5</v>
      </c>
      <c r="O25" s="154">
        <v>10.6</v>
      </c>
      <c r="P25" s="95">
        <v>8.1</v>
      </c>
      <c r="Q25" s="95">
        <v>8.8000000000000007</v>
      </c>
      <c r="R25" s="5"/>
    </row>
    <row r="26" spans="1:19" ht="17.100000000000001" customHeight="1" x14ac:dyDescent="0.25">
      <c r="D26" s="126">
        <v>5</v>
      </c>
      <c r="E26" s="163" t="s">
        <v>96</v>
      </c>
      <c r="F26" s="150" t="s">
        <v>74</v>
      </c>
      <c r="G26" s="96">
        <f t="shared" si="1"/>
        <v>96.999999999999986</v>
      </c>
      <c r="H26" s="154">
        <v>9.9</v>
      </c>
      <c r="I26" s="154">
        <v>10.199999999999999</v>
      </c>
      <c r="J26" s="154">
        <v>9.9</v>
      </c>
      <c r="K26" s="154">
        <v>9.4</v>
      </c>
      <c r="L26" s="154">
        <v>8.9</v>
      </c>
      <c r="M26" s="154">
        <v>9.8000000000000007</v>
      </c>
      <c r="N26" s="154">
        <v>9.1</v>
      </c>
      <c r="O26" s="154">
        <v>10.5</v>
      </c>
      <c r="P26" s="97">
        <v>9.1999999999999993</v>
      </c>
      <c r="Q26" s="97">
        <v>10.1</v>
      </c>
      <c r="R26" s="5"/>
      <c r="S26" s="67"/>
    </row>
    <row r="27" spans="1:19" s="67" customFormat="1" ht="17.100000000000001" customHeight="1" x14ac:dyDescent="0.25">
      <c r="A27" s="70"/>
      <c r="B27" s="65"/>
      <c r="C27" s="73"/>
      <c r="D27" s="126">
        <v>6</v>
      </c>
      <c r="E27" s="163" t="s">
        <v>33</v>
      </c>
      <c r="F27" s="152" t="s">
        <v>44</v>
      </c>
      <c r="G27" s="96">
        <f t="shared" si="1"/>
        <v>96.100000000000009</v>
      </c>
      <c r="H27" s="154">
        <v>8.6999999999999993</v>
      </c>
      <c r="I27" s="154">
        <v>9</v>
      </c>
      <c r="J27" s="154">
        <v>8.6999999999999993</v>
      </c>
      <c r="K27" s="154">
        <v>9.5</v>
      </c>
      <c r="L27" s="154">
        <v>10.9</v>
      </c>
      <c r="M27" s="154">
        <v>9.5</v>
      </c>
      <c r="N27" s="154">
        <v>10.4</v>
      </c>
      <c r="O27" s="154">
        <v>9.9</v>
      </c>
      <c r="P27" s="97">
        <v>9</v>
      </c>
      <c r="Q27" s="97">
        <v>10.5</v>
      </c>
    </row>
    <row r="28" spans="1:19" ht="15.75" customHeight="1" x14ac:dyDescent="0.25">
      <c r="D28" s="126">
        <v>7</v>
      </c>
      <c r="E28" s="163" t="s">
        <v>39</v>
      </c>
      <c r="F28" s="152" t="s">
        <v>40</v>
      </c>
      <c r="G28" s="96">
        <f t="shared" si="1"/>
        <v>94.4</v>
      </c>
      <c r="H28" s="97">
        <v>10.4</v>
      </c>
      <c r="I28" s="97">
        <v>9.5</v>
      </c>
      <c r="J28" s="97">
        <v>10.9</v>
      </c>
      <c r="K28" s="97">
        <v>9</v>
      </c>
      <c r="L28" s="97">
        <v>9.3000000000000007</v>
      </c>
      <c r="M28" s="97">
        <v>10</v>
      </c>
      <c r="N28" s="97">
        <v>8.1999999999999993</v>
      </c>
      <c r="O28" s="97">
        <v>10.5</v>
      </c>
      <c r="P28" s="97">
        <v>7.4</v>
      </c>
      <c r="Q28" s="97">
        <v>9.1999999999999993</v>
      </c>
      <c r="R28" s="5"/>
      <c r="S28" s="69"/>
    </row>
    <row r="29" spans="1:19" ht="15.75" customHeight="1" x14ac:dyDescent="0.25">
      <c r="D29" s="126"/>
      <c r="E29" s="163" t="s">
        <v>58</v>
      </c>
      <c r="F29" s="134" t="s">
        <v>40</v>
      </c>
      <c r="G29" s="96"/>
      <c r="H29" s="154"/>
      <c r="I29" s="154"/>
      <c r="J29" s="154"/>
      <c r="K29" s="154"/>
      <c r="L29" s="154"/>
      <c r="M29" s="167" t="s">
        <v>149</v>
      </c>
      <c r="N29" s="164"/>
      <c r="O29" s="164"/>
      <c r="P29" s="164"/>
      <c r="Q29" s="164"/>
      <c r="R29" s="5"/>
      <c r="S29" s="67"/>
    </row>
    <row r="30" spans="1:19" ht="24.75" customHeight="1" x14ac:dyDescent="0.25">
      <c r="G30" s="90"/>
      <c r="H30" s="7"/>
      <c r="I30" s="7"/>
      <c r="R30" s="5"/>
      <c r="S30" s="5"/>
    </row>
    <row r="31" spans="1:19" ht="24.75" customHeight="1" x14ac:dyDescent="0.25">
      <c r="G31" s="90"/>
      <c r="I31" s="7"/>
      <c r="S31" s="5"/>
    </row>
    <row r="34" spans="6:10" ht="24.75" customHeight="1" x14ac:dyDescent="0.25">
      <c r="F34" s="5" t="s">
        <v>26</v>
      </c>
      <c r="J34" s="7" t="s">
        <v>26</v>
      </c>
    </row>
  </sheetData>
  <sortState ref="E22:Q29">
    <sortCondition descending="1" ref="G22:G29"/>
  </sortState>
  <customSheetViews>
    <customSheetView guid="{AE8B8412-F7C4-4371-BA0F-9EFD7340D8C4}" scale="120" zeroValues="0" hiddenColumns="1" topLeftCell="D1">
      <selection activeCell="H6" sqref="H6"/>
      <pageMargins left="0" right="0" top="0.59" bottom="0.43307086614173229" header="0.23622047244094491" footer="0.19685039370078741"/>
      <printOptions horizontalCentered="1"/>
      <pageSetup paperSize="9" firstPageNumber="2" orientation="landscape" useFirstPageNumber="1" horizontalDpi="4294967292" verticalDpi="4294967292" r:id="rId1"/>
      <headerFooter alignWithMargins="0"/>
    </customSheetView>
    <customSheetView guid="{6D71D140-47E9-11DC-958D-A645FD441D63}" showPageBreaks="1" zeroValues="0" hiddenColumns="1" showRuler="0" topLeftCell="D7">
      <selection activeCell="J7" sqref="J7"/>
      <pageMargins left="0" right="0" top="0.82677165354330717" bottom="0.43307086614173229" header="0.23622047244094491" footer="0.19685039370078741"/>
      <printOptions horizontalCentered="1"/>
      <pageSetup paperSize="9" firstPageNumber="2" orientation="landscape" useFirstPageNumber="1" horizontalDpi="4294967292" verticalDpi="4294967292" r:id="rId2"/>
      <headerFooter alignWithMargins="0"/>
    </customSheetView>
    <customSheetView guid="{D50D9063-7A19-453D-9C5D-186F4309DF19}" scale="120" zeroValues="0" hiddenColumns="1" showRuler="0" topLeftCell="D1">
      <selection activeCell="I15" sqref="I15"/>
      <pageMargins left="0" right="0" top="0.82677165354330717" bottom="0.43307086614173229" header="0.23622047244094491" footer="0.19685039370078741"/>
      <printOptions horizontalCentered="1"/>
      <pageSetup paperSize="9" firstPageNumber="2" orientation="landscape" useFirstPageNumber="1" horizontalDpi="4294967292" verticalDpi="4294967292" r:id="rId3"/>
      <headerFooter alignWithMargins="0"/>
    </customSheetView>
    <customSheetView guid="{BA4957C1-511F-42E0-8D16-46CE51F365EE}" scale="120" showPageBreaks="1" zeroValues="0" hiddenColumns="1" showRuler="0" topLeftCell="D1">
      <selection activeCell="I15" sqref="I15"/>
      <pageMargins left="0" right="0" top="0.82677165354330717" bottom="0.43307086614173229" header="0.23622047244094491" footer="0.19685039370078741"/>
      <printOptions horizontalCentered="1"/>
      <pageSetup paperSize="9" firstPageNumber="2" orientation="landscape" useFirstPageNumber="1" horizontalDpi="4294967292" verticalDpi="4294967292" r:id="rId4"/>
      <headerFooter alignWithMargins="0"/>
    </customSheetView>
    <customSheetView guid="{346A2B2A-6610-4658-AECC-214ED97452C3}" scale="120" showPageBreaks="1" zeroValues="0" hiddenColumns="1" showRuler="0" topLeftCell="D1">
      <selection activeCell="I15" sqref="I15"/>
      <pageMargins left="0" right="0" top="0.82677165354330717" bottom="0.43307086614173229" header="0.23622047244094491" footer="0.19685039370078741"/>
      <printOptions horizontalCentered="1"/>
      <pageSetup paperSize="9" firstPageNumber="2" orientation="landscape" useFirstPageNumber="1" horizontalDpi="4294967292" verticalDpi="4294967292" r:id="rId5"/>
      <headerFooter alignWithMargins="0"/>
    </customSheetView>
    <customSheetView guid="{EC51AADA-7E66-4955-B8DA-4A65CE56CA39}" scale="120" showPageBreaks="1" zeroValues="0" hiddenColumns="1" topLeftCell="D1">
      <selection activeCell="D28" sqref="D28"/>
      <pageMargins left="0" right="0" top="0.59" bottom="0.43307086614173229" header="0.23622047244094491" footer="0.19685039370078741"/>
      <printOptions horizontalCentered="1"/>
      <pageSetup paperSize="9" firstPageNumber="2" orientation="landscape" useFirstPageNumber="1" horizontalDpi="4294967292" verticalDpi="4294967292" r:id="rId6"/>
      <headerFooter alignWithMargins="0"/>
    </customSheetView>
    <customSheetView guid="{7E713042-9E27-4F4D-83EE-C1BBA4E2F4C7}" scale="120" zeroValues="0" hiddenColumns="1" showRuler="0" topLeftCell="D1">
      <selection activeCell="D28" sqref="D28"/>
      <pageMargins left="0" right="0" top="0.59" bottom="0.43307086614173229" header="0.23622047244094491" footer="0.19685039370078741"/>
      <printOptions horizontalCentered="1"/>
      <pageSetup paperSize="9" firstPageNumber="2" orientation="landscape" useFirstPageNumber="1" horizontalDpi="4294967292" verticalDpi="4294967292" r:id="rId7"/>
      <headerFooter alignWithMargins="0"/>
    </customSheetView>
    <customSheetView guid="{B178019D-525C-4543-AD5F-0141E976F5D0}" scale="120" showPageBreaks="1" zeroValues="0" hiddenColumns="1" showRuler="0" topLeftCell="D7">
      <selection activeCell="D14" sqref="D14"/>
      <pageMargins left="0" right="0" top="0.59" bottom="0.43307086614173229" header="0.23622047244094491" footer="0.19685039370078741"/>
      <printOptions horizontalCentered="1"/>
      <pageSetup paperSize="9" firstPageNumber="2" orientation="landscape" useFirstPageNumber="1" horizontalDpi="4294967292" verticalDpi="4294967292" r:id="rId8"/>
      <headerFooter alignWithMargins="0"/>
    </customSheetView>
  </customSheetViews>
  <phoneticPr fontId="12" type="noConversion"/>
  <printOptions horizontalCentered="1"/>
  <pageMargins left="0" right="0" top="0.59" bottom="0.43307086614173229" header="0.23622047244094491" footer="0.19685039370078741"/>
  <pageSetup paperSize="9" firstPageNumber="2" orientation="landscape" useFirstPageNumber="1" horizontalDpi="4294967293" r:id="rId9"/>
  <headerFooter alignWithMargins="0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T27"/>
  <sheetViews>
    <sheetView showGridLines="0" showZeros="0" tabSelected="1" topLeftCell="B1" zoomScale="120" workbookViewId="0">
      <selection activeCell="Q9" sqref="Q9"/>
    </sheetView>
  </sheetViews>
  <sheetFormatPr baseColWidth="10" defaultColWidth="11.5546875" defaultRowHeight="24.75" customHeight="1" x14ac:dyDescent="0.25"/>
  <cols>
    <col min="1" max="1" width="5.6640625" style="24" hidden="1" customWidth="1"/>
    <col min="2" max="2" width="4.88671875" style="25" customWidth="1"/>
    <col min="3" max="3" width="3.6640625" style="25" hidden="1" customWidth="1"/>
    <col min="4" max="4" width="22.6640625" style="26" customWidth="1"/>
    <col min="5" max="5" width="12.88671875" style="27" customWidth="1"/>
    <col min="6" max="8" width="5.88671875" style="28" customWidth="1"/>
    <col min="9" max="9" width="4.88671875" style="11" customWidth="1"/>
    <col min="10" max="12" width="5.88671875" style="28" customWidth="1"/>
    <col min="13" max="13" width="4.88671875" style="11" customWidth="1"/>
    <col min="14" max="14" width="6.88671875" style="28" customWidth="1"/>
    <col min="15" max="15" width="5.6640625" style="23" hidden="1" customWidth="1"/>
    <col min="16" max="16" width="5.6640625" style="25" customWidth="1"/>
    <col min="17" max="16384" width="11.5546875" style="26"/>
  </cols>
  <sheetData>
    <row r="1" spans="1:20" s="40" customFormat="1" ht="30" customHeight="1" x14ac:dyDescent="0.4">
      <c r="A1" s="39"/>
      <c r="B1" s="48" t="s">
        <v>45</v>
      </c>
      <c r="C1" s="48"/>
      <c r="D1" s="48"/>
      <c r="E1" s="48"/>
      <c r="F1" s="52"/>
      <c r="G1" s="52" t="s">
        <v>105</v>
      </c>
      <c r="H1" s="49"/>
      <c r="I1" s="48"/>
      <c r="J1" s="48"/>
      <c r="K1" s="51"/>
      <c r="L1" s="48"/>
      <c r="M1" s="48"/>
      <c r="N1" s="50"/>
      <c r="O1" s="41"/>
      <c r="P1" s="50" t="s">
        <v>46</v>
      </c>
    </row>
    <row r="2" spans="1:20" ht="20.100000000000001" customHeight="1" x14ac:dyDescent="0.25">
      <c r="A2" s="36"/>
      <c r="B2" s="10"/>
      <c r="C2" s="10"/>
      <c r="D2" s="37"/>
    </row>
    <row r="3" spans="1:20" s="3" customFormat="1" ht="10.199999999999999" x14ac:dyDescent="0.25">
      <c r="A3" s="1"/>
      <c r="B3" s="2" t="s">
        <v>1</v>
      </c>
      <c r="C3" s="2"/>
      <c r="D3" s="3" t="s">
        <v>2</v>
      </c>
      <c r="E3" s="3" t="s">
        <v>3</v>
      </c>
      <c r="F3" s="3" t="s">
        <v>5</v>
      </c>
      <c r="G3" s="4"/>
      <c r="H3" s="4"/>
      <c r="I3" s="76" t="s">
        <v>4</v>
      </c>
      <c r="J3" s="4"/>
      <c r="L3" s="4" t="s">
        <v>47</v>
      </c>
      <c r="M3" s="8"/>
      <c r="N3" s="2"/>
      <c r="P3" s="2"/>
    </row>
    <row r="4" spans="1:20" s="3" customFormat="1" ht="10.199999999999999" x14ac:dyDescent="0.25">
      <c r="A4" s="1"/>
      <c r="B4" s="2" t="s">
        <v>1</v>
      </c>
      <c r="C4" s="2"/>
      <c r="D4" s="3" t="s">
        <v>6</v>
      </c>
      <c r="E4" s="3" t="s">
        <v>7</v>
      </c>
      <c r="F4" s="2">
        <v>1</v>
      </c>
      <c r="G4" s="2">
        <v>2</v>
      </c>
      <c r="H4" s="9" t="s">
        <v>8</v>
      </c>
      <c r="I4" s="2">
        <v>3</v>
      </c>
      <c r="J4" s="2">
        <v>4</v>
      </c>
      <c r="K4" s="9" t="s">
        <v>8</v>
      </c>
      <c r="L4" s="2">
        <v>5</v>
      </c>
      <c r="M4" s="9">
        <v>6</v>
      </c>
      <c r="N4" s="9" t="s">
        <v>8</v>
      </c>
      <c r="O4" s="3" t="s">
        <v>10</v>
      </c>
      <c r="P4" s="2" t="s">
        <v>9</v>
      </c>
      <c r="T4" s="4"/>
    </row>
    <row r="5" spans="1:20" s="23" customFormat="1" ht="6.9" customHeight="1" x14ac:dyDescent="0.25">
      <c r="A5" s="21"/>
      <c r="B5" s="22"/>
      <c r="C5" s="22"/>
      <c r="F5" s="22"/>
      <c r="G5" s="22"/>
      <c r="H5" s="22"/>
      <c r="I5" s="11"/>
      <c r="J5" s="22"/>
      <c r="K5" s="22">
        <v>0</v>
      </c>
      <c r="L5" s="22"/>
      <c r="M5" s="11"/>
      <c r="N5" s="22"/>
      <c r="P5" s="22"/>
    </row>
    <row r="6" spans="1:20" s="14" customFormat="1" ht="6.9" customHeight="1" x14ac:dyDescent="0.25">
      <c r="A6" s="12" t="s">
        <v>11</v>
      </c>
      <c r="B6" s="13" t="s">
        <v>1</v>
      </c>
      <c r="C6" s="13"/>
      <c r="D6" s="14" t="s">
        <v>6</v>
      </c>
      <c r="E6" s="144" t="s">
        <v>7</v>
      </c>
      <c r="F6" s="13">
        <v>1</v>
      </c>
      <c r="G6" s="13">
        <v>2</v>
      </c>
      <c r="H6" s="13">
        <v>3</v>
      </c>
      <c r="I6" s="15" t="s">
        <v>12</v>
      </c>
      <c r="J6" s="13">
        <v>4</v>
      </c>
      <c r="K6" s="13">
        <v>0</v>
      </c>
      <c r="L6" s="13"/>
      <c r="M6" s="15" t="s">
        <v>13</v>
      </c>
      <c r="N6" s="13" t="s">
        <v>14</v>
      </c>
      <c r="O6" s="30" t="s">
        <v>10</v>
      </c>
      <c r="P6" s="13"/>
    </row>
    <row r="7" spans="1:20" s="46" customFormat="1" ht="17.100000000000001" customHeight="1" x14ac:dyDescent="0.25">
      <c r="A7" s="44">
        <v>4</v>
      </c>
      <c r="B7" s="124">
        <v>1</v>
      </c>
      <c r="C7" s="45"/>
      <c r="D7" s="47" t="s">
        <v>35</v>
      </c>
      <c r="E7" s="27" t="s">
        <v>34</v>
      </c>
      <c r="F7" s="38">
        <v>91</v>
      </c>
      <c r="G7" s="38">
        <v>96</v>
      </c>
      <c r="H7" s="128">
        <f t="shared" ref="H7:H13" si="0">F7+G7</f>
        <v>187</v>
      </c>
      <c r="I7" s="128">
        <v>91</v>
      </c>
      <c r="J7" s="38">
        <v>99</v>
      </c>
      <c r="K7" s="128">
        <f t="shared" ref="K7:K13" si="1">SUM(I7:J7)</f>
        <v>190</v>
      </c>
      <c r="L7" s="38">
        <v>92</v>
      </c>
      <c r="M7" s="128">
        <v>87</v>
      </c>
      <c r="N7" s="128">
        <f t="shared" ref="N7:N13" si="2">SUM(L7:M7)</f>
        <v>179</v>
      </c>
      <c r="O7" s="46" t="str">
        <f t="shared" ref="O7:O13" si="3">CONCATENATE(N7,100+L7,100+K7,100+J7,100+H7,100+G7,100+F7)</f>
        <v>179192290199287196191</v>
      </c>
      <c r="P7" s="80">
        <f>SUM(H7,K7,N7)</f>
        <v>556</v>
      </c>
      <c r="Q7" s="46" t="s">
        <v>134</v>
      </c>
    </row>
    <row r="8" spans="1:20" s="46" customFormat="1" ht="17.100000000000001" customHeight="1" x14ac:dyDescent="0.25">
      <c r="A8" s="44"/>
      <c r="B8" s="124">
        <v>2</v>
      </c>
      <c r="C8" s="45"/>
      <c r="D8" s="46" t="s">
        <v>48</v>
      </c>
      <c r="E8" s="34" t="s">
        <v>49</v>
      </c>
      <c r="F8" s="38">
        <v>90</v>
      </c>
      <c r="G8" s="38">
        <v>91</v>
      </c>
      <c r="H8" s="128">
        <f t="shared" si="0"/>
        <v>181</v>
      </c>
      <c r="I8" s="128">
        <v>96</v>
      </c>
      <c r="J8" s="38">
        <v>97</v>
      </c>
      <c r="K8" s="128">
        <f t="shared" si="1"/>
        <v>193</v>
      </c>
      <c r="L8" s="38">
        <v>96</v>
      </c>
      <c r="M8" s="128">
        <v>86</v>
      </c>
      <c r="N8" s="128">
        <f t="shared" si="2"/>
        <v>182</v>
      </c>
      <c r="O8" s="46" t="str">
        <f t="shared" si="3"/>
        <v>182196293197281191190</v>
      </c>
      <c r="P8" s="80">
        <f>SUM(H8,K8,N8)</f>
        <v>556</v>
      </c>
      <c r="Q8" s="46" t="s">
        <v>135</v>
      </c>
    </row>
    <row r="9" spans="1:20" s="46" customFormat="1" ht="17.100000000000001" customHeight="1" x14ac:dyDescent="0.25">
      <c r="A9" s="44"/>
      <c r="B9" s="124">
        <v>3</v>
      </c>
      <c r="C9" s="45"/>
      <c r="D9" s="46" t="s">
        <v>60</v>
      </c>
      <c r="E9" s="34" t="s">
        <v>61</v>
      </c>
      <c r="F9" s="38">
        <v>89</v>
      </c>
      <c r="G9" s="38">
        <v>94</v>
      </c>
      <c r="H9" s="128">
        <f t="shared" si="0"/>
        <v>183</v>
      </c>
      <c r="I9" s="160">
        <v>100</v>
      </c>
      <c r="J9" s="38">
        <v>98</v>
      </c>
      <c r="K9" s="128">
        <f t="shared" si="1"/>
        <v>198</v>
      </c>
      <c r="L9" s="38">
        <v>67</v>
      </c>
      <c r="M9" s="128">
        <v>85</v>
      </c>
      <c r="N9" s="128">
        <f t="shared" si="2"/>
        <v>152</v>
      </c>
      <c r="O9" s="46" t="str">
        <f t="shared" si="3"/>
        <v>152167298198283194189</v>
      </c>
      <c r="P9" s="80">
        <f>SUM(H9,K9,N9)</f>
        <v>533</v>
      </c>
    </row>
    <row r="10" spans="1:20" s="46" customFormat="1" ht="17.100000000000001" customHeight="1" x14ac:dyDescent="0.25">
      <c r="A10" s="44"/>
      <c r="B10" s="124">
        <v>4</v>
      </c>
      <c r="C10" s="45"/>
      <c r="D10" s="46" t="s">
        <v>132</v>
      </c>
      <c r="E10" s="34" t="s">
        <v>133</v>
      </c>
      <c r="F10" s="38">
        <v>88</v>
      </c>
      <c r="G10" s="38">
        <v>90</v>
      </c>
      <c r="H10" s="128">
        <f t="shared" si="0"/>
        <v>178</v>
      </c>
      <c r="I10" s="128">
        <v>90</v>
      </c>
      <c r="J10" s="38">
        <v>97</v>
      </c>
      <c r="K10" s="128">
        <f t="shared" si="1"/>
        <v>187</v>
      </c>
      <c r="L10" s="38">
        <v>70</v>
      </c>
      <c r="M10" s="128">
        <v>72</v>
      </c>
      <c r="N10" s="128">
        <f t="shared" si="2"/>
        <v>142</v>
      </c>
      <c r="O10" s="46" t="str">
        <f t="shared" si="3"/>
        <v>142170287197278190188</v>
      </c>
      <c r="P10" s="80">
        <f>SUM(H10,K10,N10)</f>
        <v>507</v>
      </c>
    </row>
    <row r="11" spans="1:20" s="46" customFormat="1" ht="17.100000000000001" customHeight="1" x14ac:dyDescent="0.25">
      <c r="A11" s="44">
        <v>2</v>
      </c>
      <c r="B11" s="124">
        <v>5</v>
      </c>
      <c r="C11" s="45"/>
      <c r="D11" s="46" t="s">
        <v>51</v>
      </c>
      <c r="E11" s="34" t="s">
        <v>52</v>
      </c>
      <c r="F11" s="38">
        <v>89</v>
      </c>
      <c r="G11" s="38">
        <v>80</v>
      </c>
      <c r="H11" s="128">
        <f t="shared" si="0"/>
        <v>169</v>
      </c>
      <c r="I11" s="128">
        <v>91</v>
      </c>
      <c r="J11" s="38">
        <v>84</v>
      </c>
      <c r="K11" s="128">
        <f t="shared" si="1"/>
        <v>175</v>
      </c>
      <c r="L11" s="38">
        <v>60</v>
      </c>
      <c r="M11" s="128">
        <v>64</v>
      </c>
      <c r="N11" s="128">
        <f t="shared" si="2"/>
        <v>124</v>
      </c>
      <c r="O11" s="46" t="str">
        <f t="shared" si="3"/>
        <v>124160275184269180189</v>
      </c>
      <c r="P11" s="80">
        <f>H11+K11+N11</f>
        <v>468</v>
      </c>
    </row>
    <row r="12" spans="1:20" s="46" customFormat="1" ht="17.100000000000001" customHeight="1" x14ac:dyDescent="0.25">
      <c r="A12" s="44">
        <v>9</v>
      </c>
      <c r="B12" s="124">
        <v>6</v>
      </c>
      <c r="C12" s="45"/>
      <c r="D12" s="46" t="s">
        <v>18</v>
      </c>
      <c r="E12" s="34" t="s">
        <v>27</v>
      </c>
      <c r="F12" s="38">
        <v>93</v>
      </c>
      <c r="G12" s="38">
        <v>92</v>
      </c>
      <c r="H12" s="128">
        <f t="shared" si="0"/>
        <v>185</v>
      </c>
      <c r="I12" s="128">
        <v>98</v>
      </c>
      <c r="J12" s="38">
        <v>97</v>
      </c>
      <c r="K12" s="128">
        <f t="shared" si="1"/>
        <v>195</v>
      </c>
      <c r="L12" s="38">
        <v>51</v>
      </c>
      <c r="M12" s="128"/>
      <c r="N12" s="128">
        <f t="shared" si="2"/>
        <v>51</v>
      </c>
      <c r="O12" s="46" t="str">
        <f t="shared" si="3"/>
        <v>51151295197285192193</v>
      </c>
      <c r="P12" s="80">
        <f>SUM(H12,K12,N12)</f>
        <v>431</v>
      </c>
    </row>
    <row r="13" spans="1:20" s="46" customFormat="1" ht="17.100000000000001" customHeight="1" x14ac:dyDescent="0.25">
      <c r="A13" s="44">
        <v>8</v>
      </c>
      <c r="B13" s="124">
        <v>7</v>
      </c>
      <c r="C13" s="45"/>
      <c r="D13" s="47" t="s">
        <v>67</v>
      </c>
      <c r="E13" s="27" t="s">
        <v>104</v>
      </c>
      <c r="F13" s="38">
        <v>86</v>
      </c>
      <c r="G13" s="38">
        <v>84</v>
      </c>
      <c r="H13" s="128">
        <f t="shared" si="0"/>
        <v>170</v>
      </c>
      <c r="I13" s="127">
        <v>95</v>
      </c>
      <c r="J13" s="128">
        <v>94</v>
      </c>
      <c r="K13" s="128">
        <f t="shared" si="1"/>
        <v>189</v>
      </c>
      <c r="L13" s="38"/>
      <c r="M13" s="128"/>
      <c r="N13" s="128">
        <f t="shared" si="2"/>
        <v>0</v>
      </c>
      <c r="O13" s="46" t="str">
        <f t="shared" si="3"/>
        <v>0100289194270184186</v>
      </c>
      <c r="P13" s="80">
        <f>SUM(H13,K13,N13)</f>
        <v>359</v>
      </c>
    </row>
    <row r="14" spans="1:20" s="46" customFormat="1" ht="17.100000000000001" customHeight="1" x14ac:dyDescent="0.25">
      <c r="A14" s="44">
        <v>13</v>
      </c>
      <c r="B14" s="124"/>
      <c r="C14" s="45"/>
      <c r="E14" s="34"/>
      <c r="F14" s="38"/>
      <c r="G14" s="38"/>
      <c r="H14" s="128"/>
      <c r="I14" s="127"/>
      <c r="J14" s="38"/>
      <c r="K14" s="128">
        <f t="shared" ref="K14:K15" si="4">SUM(I14:J14)</f>
        <v>0</v>
      </c>
      <c r="L14" s="38"/>
      <c r="M14" s="128"/>
      <c r="N14" s="128">
        <f t="shared" ref="N14:N15" si="5">SUM(L14,M14)</f>
        <v>0</v>
      </c>
      <c r="O14" s="46" t="str">
        <f t="shared" ref="O14:O16" si="6">CONCATENATE(N14,100+L14,100+K14,100+J14,100+H14,100+G14,100+F14)</f>
        <v>0100100100100100100</v>
      </c>
      <c r="P14" s="80">
        <f t="shared" ref="P14:P15" si="7">SUM(H14,K14,N14)</f>
        <v>0</v>
      </c>
    </row>
    <row r="15" spans="1:20" s="46" customFormat="1" ht="17.100000000000001" customHeight="1" x14ac:dyDescent="0.25">
      <c r="A15" s="44">
        <v>11</v>
      </c>
      <c r="B15" s="124"/>
      <c r="C15" s="45"/>
      <c r="D15" s="47"/>
      <c r="E15" s="27"/>
      <c r="F15" s="38"/>
      <c r="G15" s="38"/>
      <c r="H15" s="38"/>
      <c r="I15" s="127"/>
      <c r="J15" s="38"/>
      <c r="K15" s="128">
        <f t="shared" si="4"/>
        <v>0</v>
      </c>
      <c r="L15" s="38"/>
      <c r="M15" s="128"/>
      <c r="N15" s="128">
        <f t="shared" si="5"/>
        <v>0</v>
      </c>
      <c r="O15" s="46" t="str">
        <f t="shared" si="6"/>
        <v>0100100100100100100</v>
      </c>
      <c r="P15" s="80">
        <f t="shared" si="7"/>
        <v>0</v>
      </c>
    </row>
    <row r="16" spans="1:20" s="46" customFormat="1" ht="17.100000000000001" customHeight="1" x14ac:dyDescent="0.25">
      <c r="A16" s="44">
        <v>1</v>
      </c>
      <c r="B16" s="124"/>
      <c r="C16" s="45"/>
      <c r="E16" s="34"/>
      <c r="F16" s="38"/>
      <c r="G16" s="38"/>
      <c r="H16" s="38"/>
      <c r="I16" s="127"/>
      <c r="J16" s="38"/>
      <c r="K16" s="128"/>
      <c r="L16" s="38"/>
      <c r="M16" s="128"/>
      <c r="N16" s="80">
        <f t="shared" ref="N16" si="8">SUM(M16,I16)</f>
        <v>0</v>
      </c>
      <c r="O16" s="46" t="str">
        <f t="shared" si="6"/>
        <v>0100100100100100100</v>
      </c>
      <c r="P16" s="38"/>
    </row>
    <row r="17" spans="1:17" ht="24.75" customHeight="1" x14ac:dyDescent="0.25">
      <c r="G17" s="7" t="s">
        <v>26</v>
      </c>
      <c r="J17" s="7"/>
      <c r="Q17" s="46"/>
    </row>
    <row r="18" spans="1:17" s="23" customFormat="1" ht="24.75" customHeight="1" x14ac:dyDescent="0.25">
      <c r="A18" s="24"/>
      <c r="B18" s="25"/>
      <c r="C18" s="25"/>
      <c r="D18" s="26"/>
      <c r="E18" s="27"/>
      <c r="F18" s="28"/>
      <c r="G18" s="28"/>
      <c r="H18" s="28"/>
      <c r="I18" s="11"/>
      <c r="J18" s="28"/>
      <c r="K18" s="28"/>
      <c r="L18" s="28"/>
      <c r="M18" s="11"/>
      <c r="N18" s="98">
        <f t="shared" ref="N18" si="9">SUM(M18,I18)</f>
        <v>0</v>
      </c>
      <c r="P18" s="25"/>
      <c r="Q18" s="46"/>
    </row>
    <row r="19" spans="1:17" ht="24.75" customHeight="1" x14ac:dyDescent="0.25">
      <c r="Q19" s="46"/>
    </row>
    <row r="20" spans="1:17" ht="24.75" customHeight="1" x14ac:dyDescent="0.25">
      <c r="Q20" s="46"/>
    </row>
    <row r="21" spans="1:17" ht="24.75" customHeight="1" x14ac:dyDescent="0.25">
      <c r="Q21" s="46"/>
    </row>
    <row r="22" spans="1:17" ht="24.75" customHeight="1" x14ac:dyDescent="0.25">
      <c r="Q22" s="46"/>
    </row>
    <row r="23" spans="1:17" ht="24.75" customHeight="1" x14ac:dyDescent="0.25">
      <c r="Q23" s="46"/>
    </row>
    <row r="24" spans="1:17" ht="24.75" customHeight="1" x14ac:dyDescent="0.25">
      <c r="Q24" s="46"/>
    </row>
    <row r="25" spans="1:17" ht="24.75" customHeight="1" x14ac:dyDescent="0.25">
      <c r="Q25" s="46"/>
    </row>
    <row r="26" spans="1:17" ht="24.75" customHeight="1" x14ac:dyDescent="0.25">
      <c r="Q26" s="46"/>
    </row>
    <row r="27" spans="1:17" ht="24.75" customHeight="1" x14ac:dyDescent="0.25">
      <c r="Q27" s="46"/>
    </row>
  </sheetData>
  <sortState ref="D8:P13">
    <sortCondition descending="1" ref="P8:P13"/>
  </sortState>
  <printOptions horizontalCentered="1"/>
  <pageMargins left="0.39370078740157483" right="0.39370078740157483" top="0.33" bottom="0.45" header="0.31" footer="0.19685039370078741"/>
  <pageSetup paperSize="9" firstPageNumber="2" orientation="landscape" useFirstPageNumber="1" horizontalDpi="4294967293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7</vt:i4>
      </vt:variant>
    </vt:vector>
  </HeadingPairs>
  <TitlesOfParts>
    <vt:vector size="13" baseType="lpstr">
      <vt:lpstr>Std El 2 pos+ ord</vt:lpstr>
      <vt:lpstr>90 - 57 03 couché</vt:lpstr>
      <vt:lpstr>Std couch El Vet</vt:lpstr>
      <vt:lpstr>Std Super Fin El Vet</vt:lpstr>
      <vt:lpstr>Arme libre 3 pos </vt:lpstr>
      <vt:lpstr>Feuil1</vt:lpstr>
      <vt:lpstr>'Arme libre 3 pos '!Impression_des_titres</vt:lpstr>
      <vt:lpstr>'Std El 2 pos+ ord'!Impression_des_titres</vt:lpstr>
      <vt:lpstr>'90 - 57 03 couché'!Zone_d_impression</vt:lpstr>
      <vt:lpstr>'Arme libre 3 pos '!Zone_d_impression</vt:lpstr>
      <vt:lpstr>'Std couch El Vet'!Zone_d_impression</vt:lpstr>
      <vt:lpstr>'Std El 2 pos+ ord'!Zone_d_impression</vt:lpstr>
      <vt:lpstr>'Std Super Fin El Vet'!Zone_d_impression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SOCIETE DE BANQUE SUISSE</dc:creator>
  <cp:lastModifiedBy>Cathy</cp:lastModifiedBy>
  <cp:lastPrinted>2019-09-21T19:18:24Z</cp:lastPrinted>
  <dcterms:created xsi:type="dcterms:W3CDTF">2005-07-30T08:08:07Z</dcterms:created>
  <dcterms:modified xsi:type="dcterms:W3CDTF">2019-09-21T19:18:54Z</dcterms:modified>
</cp:coreProperties>
</file>